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gor\AppData\Local\Microsoft\Windows\INetCache\Content.Outlook\2T9LTRKN\"/>
    </mc:Choice>
  </mc:AlternateContent>
  <xr:revisionPtr revIDLastSave="0" documentId="13_ncr:1_{6D95ED15-4A50-4EF7-86FF-9A2CBA93B257}" xr6:coauthVersionLast="47" xr6:coauthVersionMax="47" xr10:uidLastSave="{00000000-0000-0000-0000-000000000000}"/>
  <bookViews>
    <workbookView xWindow="-110" yWindow="-110" windowWidth="19420" windowHeight="11500" xr2:uid="{778F48E1-3D2C-CB40-810B-672E8A3CA2C7}"/>
  </bookViews>
  <sheets>
    <sheet name="FORMA" sheetId="2" r:id="rId1"/>
    <sheet name="cijene goriva" sheetId="5" state="hidden" r:id="rId2"/>
    <sheet name="PUTARINA" sheetId="3" state="hidden" r:id="rId3"/>
    <sheet name="DESTINACIJE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2" l="1"/>
  <c r="E9" i="2"/>
  <c r="G9" i="2" s="1"/>
  <c r="E10" i="2"/>
  <c r="G10" i="2" s="1"/>
  <c r="E11" i="2"/>
  <c r="G11" i="2" s="1"/>
  <c r="E8" i="2"/>
  <c r="F14" i="2"/>
  <c r="F13" i="2"/>
  <c r="G13" i="2" s="1"/>
  <c r="F12" i="2"/>
  <c r="G12" i="2" s="1"/>
  <c r="G8" i="2"/>
  <c r="G15" i="2" l="1"/>
  <c r="G26" i="2" s="1"/>
</calcChain>
</file>

<file path=xl/sharedStrings.xml><?xml version="1.0" encoding="utf-8"?>
<sst xmlns="http://schemas.openxmlformats.org/spreadsheetml/2006/main" count="103" uniqueCount="73">
  <si>
    <t>OBRAČUN TROŠKOVA ZA OBAVLJANJE SLUŽBENE DUŽNOSTI - DIO KOJI PLAĆA KLUB DOMAĆIN</t>
  </si>
  <si>
    <t>Utakmica  /  Mjesto:</t>
  </si>
  <si>
    <t>Datum:</t>
  </si>
  <si>
    <t xml:space="preserve"> Ime i prezime</t>
  </si>
  <si>
    <t>Transport</t>
  </si>
  <si>
    <t>Daljinar</t>
  </si>
  <si>
    <t>Cijena</t>
  </si>
  <si>
    <t>Iznos  €</t>
  </si>
  <si>
    <t>Destinacija</t>
  </si>
  <si>
    <t>Voz ili Autobus</t>
  </si>
  <si>
    <t>Automobil ( 1 osoba 8% )</t>
  </si>
  <si>
    <t>BERANE</t>
  </si>
  <si>
    <t>BIJELO POLJE</t>
  </si>
  <si>
    <t>Automobil ( 2 osobe 17% )</t>
  </si>
  <si>
    <t>Automobil ( 3 osobe 25% )</t>
  </si>
  <si>
    <t xml:space="preserve">Trajekt </t>
  </si>
  <si>
    <t>DA</t>
  </si>
  <si>
    <t>Putarina (tunel Sozina)</t>
  </si>
  <si>
    <t>Putarina (autoput)</t>
  </si>
  <si>
    <t>NE</t>
  </si>
  <si>
    <t>TAKMIČENJE</t>
  </si>
  <si>
    <t>UKUPNO PUTNI TROŠKOVI:</t>
  </si>
  <si>
    <t>I muška liga</t>
  </si>
  <si>
    <t>I ženska liga</t>
  </si>
  <si>
    <t>II muška liga</t>
  </si>
  <si>
    <t>II ženska liga</t>
  </si>
  <si>
    <t>Kadetska liga</t>
  </si>
  <si>
    <t>Prijateljske utakmice (zatvorenog tipa)</t>
  </si>
  <si>
    <t>Međunarodne prijateljske utakmice</t>
  </si>
  <si>
    <t>Turniri mlađih kategorija</t>
  </si>
  <si>
    <t>Zapisničari, mjerioci vremena</t>
  </si>
  <si>
    <t>UKUPNO</t>
  </si>
  <si>
    <t>Potpis Kontrolora/Delegata</t>
  </si>
  <si>
    <t xml:space="preserve">Potpis </t>
  </si>
  <si>
    <t xml:space="preserve">RUKOMETNI SAVEZ CRNE GORE
ZAJEDNICA RUKOMETNIH SUDIJA
</t>
  </si>
  <si>
    <t xml:space="preserve">                          </t>
  </si>
  <si>
    <t>SOZINA</t>
  </si>
  <si>
    <t>AUTO-PUT</t>
  </si>
  <si>
    <t>TRAJEKT</t>
  </si>
  <si>
    <t>PODGORICA</t>
  </si>
  <si>
    <t>ANDRIJEVICA</t>
  </si>
  <si>
    <t>BAR</t>
  </si>
  <si>
    <t>BUDVA</t>
  </si>
  <si>
    <t>DANILOVGRAD</t>
  </si>
  <si>
    <t>ŽABLJAK</t>
  </si>
  <si>
    <t>KOLAŠIN</t>
  </si>
  <si>
    <t>KOTOR</t>
  </si>
  <si>
    <t>MOJKOVAC</t>
  </si>
  <si>
    <t>NIKŠIĆ</t>
  </si>
  <si>
    <t>PETNJICA</t>
  </si>
  <si>
    <t>PLAV</t>
  </si>
  <si>
    <t>PLUŽINE</t>
  </si>
  <si>
    <t>PLJEVLJA</t>
  </si>
  <si>
    <t>ROŽAJE</t>
  </si>
  <si>
    <t>TIVAT</t>
  </si>
  <si>
    <t>ULCINJ</t>
  </si>
  <si>
    <t>HERCEG NOVI</t>
  </si>
  <si>
    <t>CETINJE</t>
  </si>
  <si>
    <t>ZETA</t>
  </si>
  <si>
    <t>ŠAVNIK</t>
  </si>
  <si>
    <r>
      <rPr>
        <b/>
        <sz val="12"/>
        <rFont val="Arial"/>
        <family val="2"/>
        <charset val="238"/>
      </rPr>
      <t>50 €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</t>
    </r>
    <r>
      <rPr>
        <b/>
        <sz val="12"/>
        <rFont val="Arial"/>
        <family val="2"/>
        <charset val="238"/>
      </rPr>
      <t>40</t>
    </r>
    <r>
      <rPr>
        <sz val="12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 xml:space="preserve">€ </t>
    </r>
    <r>
      <rPr>
        <sz val="12"/>
        <rFont val="Arial"/>
        <family val="2"/>
        <charset val="238"/>
      </rPr>
      <t>(za delegate)</t>
    </r>
  </si>
  <si>
    <r>
      <rPr>
        <b/>
        <sz val="12"/>
        <rFont val="Arial"/>
        <family val="2"/>
        <charset val="238"/>
      </rPr>
      <t xml:space="preserve"> 20 €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     </t>
    </r>
    <r>
      <rPr>
        <b/>
        <sz val="12"/>
        <rFont val="Arial"/>
        <family val="2"/>
        <charset val="238"/>
      </rPr>
      <t xml:space="preserve">16 € </t>
    </r>
    <r>
      <rPr>
        <sz val="12"/>
        <rFont val="Arial"/>
        <family val="2"/>
        <charset val="238"/>
      </rPr>
      <t>(za delegate)</t>
    </r>
  </si>
  <si>
    <r>
      <t xml:space="preserve"> 15 € </t>
    </r>
    <r>
      <rPr>
        <sz val="12"/>
        <rFont val="Arial"/>
        <family val="2"/>
        <charset val="238"/>
      </rPr>
      <t xml:space="preserve">(za sudije, kontrolore i delegate) </t>
    </r>
    <r>
      <rPr>
        <b/>
        <sz val="12"/>
        <rFont val="Arial"/>
        <family val="2"/>
        <charset val="238"/>
      </rPr>
      <t xml:space="preserve">                                               </t>
    </r>
  </si>
  <si>
    <r>
      <t xml:space="preserve">30 € </t>
    </r>
    <r>
      <rPr>
        <sz val="12"/>
        <rFont val="Arial"/>
        <family val="2"/>
        <charset val="238"/>
      </rPr>
      <t xml:space="preserve">(za sudije, kontrolore i delegate)                                                                                             </t>
    </r>
    <r>
      <rPr>
        <b/>
        <sz val="12"/>
        <rFont val="Arial"/>
        <family val="2"/>
        <charset val="238"/>
      </rPr>
      <t>20 €</t>
    </r>
    <r>
      <rPr>
        <sz val="12"/>
        <rFont val="Arial"/>
        <family val="2"/>
        <charset val="238"/>
      </rPr>
      <t xml:space="preserve"> (za sudije, kontrolore i delegate)</t>
    </r>
  </si>
  <si>
    <r>
      <t xml:space="preserve">100 € </t>
    </r>
    <r>
      <rPr>
        <sz val="12"/>
        <rFont val="Arial"/>
        <family val="2"/>
        <charset val="238"/>
      </rPr>
      <t xml:space="preserve">(za sudije, kontrolore), </t>
    </r>
    <r>
      <rPr>
        <b/>
        <sz val="12"/>
        <rFont val="Arial"/>
        <family val="2"/>
        <charset val="238"/>
      </rPr>
      <t>80 €</t>
    </r>
    <r>
      <rPr>
        <sz val="12"/>
        <rFont val="Arial"/>
        <family val="2"/>
        <charset val="238"/>
      </rPr>
      <t xml:space="preserve"> (delegate) </t>
    </r>
  </si>
  <si>
    <r>
      <t xml:space="preserve">10€ </t>
    </r>
    <r>
      <rPr>
        <sz val="12"/>
        <rFont val="Arial"/>
        <family val="2"/>
        <charset val="238"/>
      </rPr>
      <t xml:space="preserve">/utakmici (za sudije, kontrolore i delegate) - pionirska liga                                                               </t>
    </r>
    <r>
      <rPr>
        <b/>
        <sz val="12"/>
        <rFont val="Arial"/>
        <family val="2"/>
        <charset val="238"/>
      </rPr>
      <t>15€</t>
    </r>
    <r>
      <rPr>
        <sz val="12"/>
        <rFont val="Arial"/>
        <family val="2"/>
        <charset val="238"/>
      </rPr>
      <t xml:space="preserve"> /utakmici  (za sudije, kontrolore i delegate) - juniorska liga                     </t>
    </r>
    <r>
      <rPr>
        <b/>
        <sz val="12"/>
        <rFont val="Arial"/>
        <family val="2"/>
        <charset val="238"/>
      </rPr>
      <t xml:space="preserve">                                                  </t>
    </r>
  </si>
  <si>
    <r>
      <rPr>
        <sz val="12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 xml:space="preserve">35 € </t>
    </r>
    <r>
      <rPr>
        <sz val="12"/>
        <rFont val="Arial"/>
        <family val="2"/>
        <charset val="238"/>
      </rPr>
      <t xml:space="preserve">(zapisničari)                                                                                              </t>
    </r>
    <r>
      <rPr>
        <b/>
        <sz val="12"/>
        <rFont val="Arial"/>
        <family val="2"/>
        <charset val="238"/>
      </rPr>
      <t>35 €</t>
    </r>
    <r>
      <rPr>
        <sz val="12"/>
        <rFont val="Arial"/>
        <family val="2"/>
        <charset val="238"/>
      </rPr>
      <t xml:space="preserve"> (mjerioci vremena)                   </t>
    </r>
    <r>
      <rPr>
        <b/>
        <sz val="12"/>
        <rFont val="Arial"/>
        <family val="2"/>
        <charset val="238"/>
      </rPr>
      <t xml:space="preserve">                                                  </t>
    </r>
  </si>
  <si>
    <t>Prijateljske utakmice (otvorenog tipa)                                                                                                                                                     
Studentska liga</t>
  </si>
  <si>
    <t>Cijena  goriva</t>
  </si>
  <si>
    <r>
      <rPr>
        <b/>
        <sz val="12"/>
        <rFont val="Arial"/>
        <family val="2"/>
        <charset val="238"/>
      </rPr>
      <t xml:space="preserve"> 35 €</t>
    </r>
    <r>
      <rPr>
        <sz val="12"/>
        <rFont val="Arial"/>
        <family val="2"/>
        <charset val="238"/>
      </rPr>
      <t xml:space="preserve"> (za sudije i  kontrolore) - dio koji plaća klub domaćin                                                                                  </t>
    </r>
    <r>
      <rPr>
        <b/>
        <sz val="12"/>
        <rFont val="Arial"/>
        <family val="2"/>
        <charset val="238"/>
      </rPr>
      <t xml:space="preserve">28 € </t>
    </r>
    <r>
      <rPr>
        <sz val="12"/>
        <rFont val="Arial"/>
        <family val="2"/>
        <charset val="238"/>
      </rPr>
      <t>(za delegate)</t>
    </r>
  </si>
  <si>
    <r>
      <rPr>
        <b/>
        <sz val="12"/>
        <rFont val="Arial"/>
        <family val="2"/>
        <charset val="238"/>
      </rPr>
      <t xml:space="preserve"> 25 €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      </t>
    </r>
    <r>
      <rPr>
        <b/>
        <sz val="12"/>
        <rFont val="Arial"/>
        <family val="2"/>
        <charset val="238"/>
      </rPr>
      <t xml:space="preserve">20 € </t>
    </r>
    <r>
      <rPr>
        <sz val="12"/>
        <rFont val="Arial"/>
        <family val="2"/>
        <charset val="238"/>
      </rPr>
      <t>(za delegate)</t>
    </r>
  </si>
  <si>
    <t xml:space="preserve">Datum </t>
  </si>
  <si>
    <r>
      <rPr>
        <b/>
        <sz val="12"/>
        <rFont val="Arial"/>
        <family val="2"/>
        <charset val="238"/>
      </rPr>
      <t xml:space="preserve"> 30 €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     </t>
    </r>
    <r>
      <rPr>
        <b/>
        <sz val="12"/>
        <rFont val="Arial"/>
        <family val="2"/>
        <charset val="238"/>
      </rPr>
      <t xml:space="preserve">24 € </t>
    </r>
    <r>
      <rPr>
        <sz val="12"/>
        <rFont val="Arial"/>
        <family val="2"/>
        <charset val="238"/>
      </rPr>
      <t>(za delegate)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</si>
</sst>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17" x14ac:knownFonts="1">
    <font>
      <sz val="12"/>
      <color theme="1"/>
      <name val="Aptos Narrow"/>
      <family val="2"/>
      <scheme val="minor"/>
    </font>
    <font>
      <b/>
      <i/>
      <sz val="10"/>
      <name val="Arial"/>
      <family val="2"/>
    </font>
    <font>
      <i/>
      <sz val="10"/>
      <name val="Arial"/>
      <family val="2"/>
    </font>
    <font>
      <b/>
      <sz val="8"/>
      <name val="Aptos"/>
      <family val="2"/>
    </font>
    <font>
      <sz val="8"/>
      <name val="Aptos"/>
      <family val="2"/>
    </font>
    <font>
      <sz val="8"/>
      <color rgb="FF000000"/>
      <name val="Aptos"/>
      <family val="2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sz val="14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u/>
      <sz val="18"/>
      <name val="Arial"/>
      <family val="2"/>
      <charset val="238"/>
    </font>
    <font>
      <sz val="12"/>
      <name val="Arial"/>
      <family val="2"/>
      <charset val="238"/>
    </font>
    <font>
      <sz val="10"/>
      <color theme="1"/>
      <name val="Aptos Narrow"/>
      <family val="2"/>
      <scheme val="minor"/>
    </font>
    <font>
      <b/>
      <sz val="10"/>
      <name val="Arial"/>
      <family val="2"/>
      <charset val="238"/>
    </font>
    <font>
      <b/>
      <sz val="14"/>
      <color theme="1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34"/>
      </patternFill>
    </fill>
    <fill>
      <patternFill patternType="solid">
        <fgColor theme="9" tint="0.59999389629810485"/>
        <bgColor indexed="9"/>
      </patternFill>
    </fill>
    <fill>
      <patternFill patternType="solid">
        <fgColor theme="9" tint="0.79998168889431442"/>
        <bgColor indexed="9"/>
      </patternFill>
    </fill>
    <fill>
      <patternFill patternType="solid">
        <fgColor theme="9" tint="0.59999389629810485"/>
        <bgColor indexed="41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9" tint="0.79998168889431442"/>
        <bgColor indexed="41"/>
      </patternFill>
    </fill>
    <fill>
      <patternFill patternType="solid">
        <fgColor rgb="FF00000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 shrinkToFit="1"/>
    </xf>
    <xf numFmtId="1" fontId="5" fillId="0" borderId="4" xfId="0" applyNumberFormat="1" applyFont="1" applyBorder="1" applyAlignment="1">
      <alignment horizontal="center" vertical="center" wrapText="1" shrinkToFit="1"/>
    </xf>
    <xf numFmtId="0" fontId="4" fillId="12" borderId="5" xfId="0" applyFont="1" applyFill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 shrinkToFit="1"/>
    </xf>
    <xf numFmtId="0" fontId="0" fillId="13" borderId="0" xfId="0" applyFill="1" applyAlignment="1">
      <alignment vertical="center"/>
    </xf>
    <xf numFmtId="0" fontId="0" fillId="13" borderId="0" xfId="0" applyFill="1"/>
    <xf numFmtId="0" fontId="0" fillId="13" borderId="0" xfId="0" applyFill="1" applyAlignment="1">
      <alignment horizontal="center" vertical="center"/>
    </xf>
    <xf numFmtId="3" fontId="9" fillId="0" borderId="1" xfId="0" applyNumberFormat="1" applyFont="1" applyBorder="1" applyAlignment="1" applyProtection="1">
      <alignment horizontal="center" vertical="center"/>
      <protection locked="0"/>
    </xf>
    <xf numFmtId="164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164" fontId="10" fillId="0" borderId="1" xfId="0" applyNumberFormat="1" applyFont="1" applyBorder="1" applyAlignment="1" applyProtection="1">
      <alignment horizontal="center" vertical="center"/>
      <protection locked="0"/>
    </xf>
    <xf numFmtId="164" fontId="10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1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  <xf numFmtId="0" fontId="9" fillId="8" borderId="17" xfId="0" applyFont="1" applyFill="1" applyBorder="1" applyAlignment="1">
      <alignment vertical="center"/>
    </xf>
    <xf numFmtId="0" fontId="9" fillId="8" borderId="18" xfId="0" applyFont="1" applyFill="1" applyBorder="1" applyAlignment="1">
      <alignment vertical="center"/>
    </xf>
    <xf numFmtId="3" fontId="9" fillId="0" borderId="18" xfId="0" applyNumberFormat="1" applyFont="1" applyBorder="1" applyAlignment="1" applyProtection="1">
      <alignment horizontal="center" vertical="center"/>
      <protection locked="0"/>
    </xf>
    <xf numFmtId="164" fontId="10" fillId="0" borderId="18" xfId="0" applyNumberFormat="1" applyFont="1" applyBorder="1" applyAlignment="1">
      <alignment horizontal="center" vertical="center"/>
    </xf>
    <xf numFmtId="0" fontId="7" fillId="0" borderId="18" xfId="0" applyFont="1" applyBorder="1" applyAlignment="1" applyProtection="1">
      <alignment horizontal="center" vertical="center" wrapText="1"/>
      <protection locked="0"/>
    </xf>
    <xf numFmtId="14" fontId="10" fillId="6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6" xfId="0" applyFont="1" applyFill="1" applyBorder="1" applyAlignment="1">
      <alignment vertical="center"/>
    </xf>
    <xf numFmtId="14" fontId="10" fillId="0" borderId="6" xfId="0" applyNumberFormat="1" applyFont="1" applyBorder="1" applyAlignment="1" applyProtection="1">
      <alignment horizontal="center" vertical="center" wrapText="1"/>
      <protection locked="0"/>
    </xf>
    <xf numFmtId="0" fontId="10" fillId="7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 wrapText="1"/>
    </xf>
    <xf numFmtId="0" fontId="9" fillId="0" borderId="24" xfId="0" applyFont="1" applyBorder="1" applyAlignment="1" applyProtection="1">
      <alignment horizontal="center" vertical="center"/>
      <protection locked="0"/>
    </xf>
    <xf numFmtId="0" fontId="13" fillId="0" borderId="24" xfId="0" applyFont="1" applyBorder="1" applyAlignment="1" applyProtection="1">
      <alignment horizontal="center" vertical="center" wrapText="1"/>
      <protection locked="0"/>
    </xf>
    <xf numFmtId="164" fontId="10" fillId="0" borderId="18" xfId="0" applyNumberFormat="1" applyFont="1" applyBorder="1" applyAlignment="1" applyProtection="1">
      <alignment horizontal="center" vertical="center" wrapText="1"/>
      <protection locked="0"/>
    </xf>
    <xf numFmtId="164" fontId="11" fillId="10" borderId="6" xfId="0" applyNumberFormat="1" applyFont="1" applyFill="1" applyBorder="1" applyAlignment="1">
      <alignment horizontal="center" vertical="center"/>
    </xf>
    <xf numFmtId="164" fontId="10" fillId="0" borderId="24" xfId="0" applyNumberFormat="1" applyFont="1" applyBorder="1" applyAlignment="1" applyProtection="1">
      <alignment horizontal="center" vertical="center" wrapText="1"/>
      <protection locked="0"/>
    </xf>
    <xf numFmtId="164" fontId="11" fillId="10" borderId="6" xfId="0" applyNumberFormat="1" applyFont="1" applyFill="1" applyBorder="1" applyAlignment="1">
      <alignment horizontal="center" vertical="center" wrapText="1"/>
    </xf>
    <xf numFmtId="4" fontId="14" fillId="0" borderId="0" xfId="0" applyNumberFormat="1" applyFont="1" applyAlignment="1">
      <alignment horizontal="center" vertical="center" wrapText="1"/>
    </xf>
    <xf numFmtId="164" fontId="9" fillId="0" borderId="18" xfId="0" applyNumberFormat="1" applyFont="1" applyBorder="1" applyAlignment="1" applyProtection="1">
      <alignment horizontal="right" vertical="center" wrapText="1"/>
      <protection locked="0"/>
    </xf>
    <xf numFmtId="164" fontId="9" fillId="3" borderId="1" xfId="0" applyNumberFormat="1" applyFont="1" applyFill="1" applyBorder="1" applyAlignment="1">
      <alignment horizontal="right" vertical="center" wrapText="1"/>
    </xf>
    <xf numFmtId="164" fontId="9" fillId="0" borderId="1" xfId="0" applyNumberFormat="1" applyFont="1" applyBorder="1" applyAlignment="1" applyProtection="1">
      <alignment horizontal="right" vertical="center" wrapText="1"/>
      <protection locked="0"/>
    </xf>
    <xf numFmtId="164" fontId="9" fillId="0" borderId="24" xfId="0" applyNumberFormat="1" applyFont="1" applyBorder="1" applyAlignment="1" applyProtection="1">
      <alignment horizontal="right" vertical="center" wrapText="1"/>
      <protection locked="0"/>
    </xf>
    <xf numFmtId="14" fontId="16" fillId="0" borderId="0" xfId="0" applyNumberFormat="1" applyFont="1" applyAlignment="1">
      <alignment horizontal="center" vertical="center"/>
    </xf>
    <xf numFmtId="0" fontId="12" fillId="4" borderId="8" xfId="0" applyFont="1" applyFill="1" applyBorder="1" applyAlignment="1">
      <alignment horizont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49" fontId="15" fillId="0" borderId="6" xfId="0" applyNumberFormat="1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 applyProtection="1">
      <alignment horizontal="center" vertical="center" wrapText="1"/>
      <protection locked="0"/>
    </xf>
    <xf numFmtId="49" fontId="10" fillId="6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8" borderId="10" xfId="0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 wrapText="1"/>
    </xf>
    <xf numFmtId="0" fontId="10" fillId="9" borderId="6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vertical="center"/>
    </xf>
    <xf numFmtId="0" fontId="9" fillId="8" borderId="10" xfId="0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vertical="center"/>
    </xf>
    <xf numFmtId="0" fontId="8" fillId="8" borderId="10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horizontal="left" vertical="center" wrapText="1"/>
    </xf>
    <xf numFmtId="0" fontId="8" fillId="8" borderId="23" xfId="0" applyFont="1" applyFill="1" applyBorder="1" applyAlignment="1">
      <alignment horizontal="left" vertical="center" wrapText="1"/>
    </xf>
    <xf numFmtId="0" fontId="8" fillId="8" borderId="24" xfId="0" applyFont="1" applyFill="1" applyBorder="1" applyAlignment="1">
      <alignment horizontal="left" vertical="center" wrapText="1"/>
    </xf>
    <xf numFmtId="0" fontId="9" fillId="0" borderId="0" xfId="0" applyFont="1" applyAlignment="1" applyProtection="1">
      <alignment horizontal="center" vertical="center"/>
      <protection locked="0"/>
    </xf>
    <xf numFmtId="14" fontId="9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9" fillId="4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9" borderId="6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center" vertical="center" wrapText="1"/>
      <protection locked="0"/>
    </xf>
    <xf numFmtId="0" fontId="13" fillId="0" borderId="2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9" fillId="8" borderId="23" xfId="0" applyFont="1" applyFill="1" applyBorder="1" applyAlignment="1">
      <alignment horizontal="left" vertical="center"/>
    </xf>
    <xf numFmtId="0" fontId="9" fillId="8" borderId="24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horizontal="left" vertical="center"/>
    </xf>
    <xf numFmtId="0" fontId="9" fillId="8" borderId="17" xfId="0" applyFont="1" applyFill="1" applyBorder="1" applyAlignment="1">
      <alignment horizontal="left" vertical="center" wrapText="1"/>
    </xf>
    <xf numFmtId="0" fontId="9" fillId="8" borderId="18" xfId="0" applyFont="1" applyFill="1" applyBorder="1" applyAlignment="1">
      <alignment horizontal="left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7" fillId="11" borderId="11" xfId="0" applyFont="1" applyFill="1" applyBorder="1" applyAlignment="1">
      <alignment horizontal="center" vertical="center" wrapText="1"/>
    </xf>
    <xf numFmtId="0" fontId="7" fillId="11" borderId="24" xfId="0" applyFont="1" applyFill="1" applyBorder="1" applyAlignment="1">
      <alignment horizontal="center" vertical="center" wrapText="1"/>
    </xf>
    <xf numFmtId="0" fontId="7" fillId="11" borderId="25" xfId="0" applyFont="1" applyFill="1" applyBorder="1" applyAlignment="1">
      <alignment horizontal="center" vertical="center" wrapText="1"/>
    </xf>
    <xf numFmtId="0" fontId="9" fillId="9" borderId="6" xfId="0" applyFont="1" applyFill="1" applyBorder="1" applyAlignment="1" applyProtection="1">
      <alignment horizontal="center" vertical="center"/>
      <protection locked="0"/>
    </xf>
    <xf numFmtId="0" fontId="13" fillId="11" borderId="18" xfId="0" applyFont="1" applyFill="1" applyBorder="1" applyAlignment="1" applyProtection="1">
      <alignment horizontal="center" vertical="center" wrapText="1"/>
      <protection locked="0"/>
    </xf>
    <xf numFmtId="0" fontId="13" fillId="11" borderId="19" xfId="0" applyFont="1" applyFill="1" applyBorder="1" applyAlignment="1" applyProtection="1">
      <alignment horizontal="center" vertical="center" wrapText="1"/>
      <protection locked="0"/>
    </xf>
    <xf numFmtId="0" fontId="13" fillId="11" borderId="1" xfId="0" applyFont="1" applyFill="1" applyBorder="1" applyAlignment="1" applyProtection="1">
      <alignment horizontal="center" vertical="center" wrapText="1"/>
      <protection locked="0"/>
    </xf>
    <xf numFmtId="0" fontId="13" fillId="11" borderId="11" xfId="0" applyFont="1" applyFill="1" applyBorder="1" applyAlignment="1" applyProtection="1">
      <alignment horizontal="center" vertical="center" wrapText="1"/>
      <protection locked="0"/>
    </xf>
    <xf numFmtId="0" fontId="1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863600</xdr:colOff>
      <xdr:row>26</xdr:row>
      <xdr:rowOff>0</xdr:rowOff>
    </xdr:from>
    <xdr:to>
      <xdr:col>6</xdr:col>
      <xdr:colOff>317500</xdr:colOff>
      <xdr:row>26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9D12BF70-B7A4-2C4D-8045-04C6C0DED656}"/>
            </a:ext>
          </a:extLst>
        </xdr:cNvPr>
        <xdr:cNvSpPr>
          <a:spLocks noChangeShapeType="1"/>
        </xdr:cNvSpPr>
      </xdr:nvSpPr>
      <xdr:spPr bwMode="auto">
        <a:xfrm>
          <a:off x="4089400" y="8191500"/>
          <a:ext cx="3162300" cy="0"/>
        </a:xfrm>
        <a:prstGeom prst="line">
          <a:avLst/>
        </a:prstGeom>
        <a:noFill/>
        <a:ln w="936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7</xdr:row>
      <xdr:rowOff>76200</xdr:rowOff>
    </xdr:from>
    <xdr:to>
      <xdr:col>7</xdr:col>
      <xdr:colOff>339976</xdr:colOff>
      <xdr:row>7</xdr:row>
      <xdr:rowOff>200025</xdr:rowOff>
    </xdr:to>
    <xdr:sp macro="" textlink="" fLocksText="0">
      <xdr:nvSpPr>
        <xdr:cNvPr id="3" name="Text 3">
          <a:extLst>
            <a:ext uri="{FF2B5EF4-FFF2-40B4-BE49-F238E27FC236}">
              <a16:creationId xmlns:a16="http://schemas.microsoft.com/office/drawing/2014/main" id="{12D33E74-62E0-1141-B7CB-5C692AE28430}"/>
            </a:ext>
          </a:extLst>
        </xdr:cNvPr>
        <xdr:cNvSpPr txBox="1">
          <a:spLocks noChangeArrowheads="1"/>
        </xdr:cNvSpPr>
      </xdr:nvSpPr>
      <xdr:spPr bwMode="auto">
        <a:xfrm>
          <a:off x="8937625" y="25527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10</xdr:row>
      <xdr:rowOff>76200</xdr:rowOff>
    </xdr:from>
    <xdr:to>
      <xdr:col>7</xdr:col>
      <xdr:colOff>339976</xdr:colOff>
      <xdr:row>10</xdr:row>
      <xdr:rowOff>200025</xdr:rowOff>
    </xdr:to>
    <xdr:sp macro="" textlink="" fLocksText="0">
      <xdr:nvSpPr>
        <xdr:cNvPr id="4" name="Text 5">
          <a:extLst>
            <a:ext uri="{FF2B5EF4-FFF2-40B4-BE49-F238E27FC236}">
              <a16:creationId xmlns:a16="http://schemas.microsoft.com/office/drawing/2014/main" id="{C2493F97-12B4-124C-89F4-E258A8CFE53C}"/>
            </a:ext>
          </a:extLst>
        </xdr:cNvPr>
        <xdr:cNvSpPr txBox="1">
          <a:spLocks noChangeArrowheads="1"/>
        </xdr:cNvSpPr>
      </xdr:nvSpPr>
      <xdr:spPr bwMode="auto">
        <a:xfrm>
          <a:off x="8937625" y="3390900"/>
          <a:ext cx="330451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7</xdr:row>
      <xdr:rowOff>76200</xdr:rowOff>
    </xdr:from>
    <xdr:to>
      <xdr:col>8</xdr:col>
      <xdr:colOff>166964</xdr:colOff>
      <xdr:row>7</xdr:row>
      <xdr:rowOff>200025</xdr:rowOff>
    </xdr:to>
    <xdr:sp macro="" textlink="" fLocksText="0">
      <xdr:nvSpPr>
        <xdr:cNvPr id="5" name="Text 9">
          <a:extLst>
            <a:ext uri="{FF2B5EF4-FFF2-40B4-BE49-F238E27FC236}">
              <a16:creationId xmlns:a16="http://schemas.microsoft.com/office/drawing/2014/main" id="{29FD81AD-23A7-E147-AF11-9D3AC1B08462}"/>
            </a:ext>
          </a:extLst>
        </xdr:cNvPr>
        <xdr:cNvSpPr txBox="1">
          <a:spLocks noChangeArrowheads="1"/>
        </xdr:cNvSpPr>
      </xdr:nvSpPr>
      <xdr:spPr bwMode="auto">
        <a:xfrm>
          <a:off x="10848975" y="25527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10</xdr:row>
      <xdr:rowOff>76200</xdr:rowOff>
    </xdr:from>
    <xdr:to>
      <xdr:col>8</xdr:col>
      <xdr:colOff>166964</xdr:colOff>
      <xdr:row>10</xdr:row>
      <xdr:rowOff>200025</xdr:rowOff>
    </xdr:to>
    <xdr:sp macro="" textlink="" fLocksText="0">
      <xdr:nvSpPr>
        <xdr:cNvPr id="6" name="Text 13">
          <a:extLst>
            <a:ext uri="{FF2B5EF4-FFF2-40B4-BE49-F238E27FC236}">
              <a16:creationId xmlns:a16="http://schemas.microsoft.com/office/drawing/2014/main" id="{3A250306-4E79-1241-954C-EB8B79D1C2B6}"/>
            </a:ext>
          </a:extLst>
        </xdr:cNvPr>
        <xdr:cNvSpPr txBox="1">
          <a:spLocks noChangeArrowheads="1"/>
        </xdr:cNvSpPr>
      </xdr:nvSpPr>
      <xdr:spPr bwMode="auto">
        <a:xfrm>
          <a:off x="10848975" y="33909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9525</xdr:colOff>
      <xdr:row>9</xdr:row>
      <xdr:rowOff>76200</xdr:rowOff>
    </xdr:from>
    <xdr:to>
      <xdr:col>7</xdr:col>
      <xdr:colOff>339976</xdr:colOff>
      <xdr:row>9</xdr:row>
      <xdr:rowOff>200025</xdr:rowOff>
    </xdr:to>
    <xdr:sp macro="" textlink="" fLocksText="0">
      <xdr:nvSpPr>
        <xdr:cNvPr id="8" name="Text 5">
          <a:extLst>
            <a:ext uri="{FF2B5EF4-FFF2-40B4-BE49-F238E27FC236}">
              <a16:creationId xmlns:a16="http://schemas.microsoft.com/office/drawing/2014/main" id="{3E59B58F-1A2F-B140-B5BD-FFBE493DDE1B}"/>
            </a:ext>
          </a:extLst>
        </xdr:cNvPr>
        <xdr:cNvSpPr txBox="1">
          <a:spLocks noChangeArrowheads="1"/>
        </xdr:cNvSpPr>
      </xdr:nvSpPr>
      <xdr:spPr bwMode="auto">
        <a:xfrm>
          <a:off x="8937625" y="3111500"/>
          <a:ext cx="330451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9</xdr:row>
      <xdr:rowOff>76200</xdr:rowOff>
    </xdr:from>
    <xdr:to>
      <xdr:col>8</xdr:col>
      <xdr:colOff>166964</xdr:colOff>
      <xdr:row>9</xdr:row>
      <xdr:rowOff>200025</xdr:rowOff>
    </xdr:to>
    <xdr:sp macro="" textlink="" fLocksText="0">
      <xdr:nvSpPr>
        <xdr:cNvPr id="9" name="Text 13">
          <a:extLst>
            <a:ext uri="{FF2B5EF4-FFF2-40B4-BE49-F238E27FC236}">
              <a16:creationId xmlns:a16="http://schemas.microsoft.com/office/drawing/2014/main" id="{24E92641-B987-B843-A161-D0B3842D3855}"/>
            </a:ext>
          </a:extLst>
        </xdr:cNvPr>
        <xdr:cNvSpPr txBox="1">
          <a:spLocks noChangeArrowheads="1"/>
        </xdr:cNvSpPr>
      </xdr:nvSpPr>
      <xdr:spPr bwMode="auto">
        <a:xfrm>
          <a:off x="10848975" y="31115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9525</xdr:colOff>
      <xdr:row>8</xdr:row>
      <xdr:rowOff>76200</xdr:rowOff>
    </xdr:from>
    <xdr:to>
      <xdr:col>7</xdr:col>
      <xdr:colOff>339976</xdr:colOff>
      <xdr:row>8</xdr:row>
      <xdr:rowOff>200025</xdr:rowOff>
    </xdr:to>
    <xdr:sp macro="" textlink="" fLocksText="0">
      <xdr:nvSpPr>
        <xdr:cNvPr id="11" name="Text 5">
          <a:extLst>
            <a:ext uri="{FF2B5EF4-FFF2-40B4-BE49-F238E27FC236}">
              <a16:creationId xmlns:a16="http://schemas.microsoft.com/office/drawing/2014/main" id="{8FA970BC-4560-9743-937B-390C254DF5D4}"/>
            </a:ext>
          </a:extLst>
        </xdr:cNvPr>
        <xdr:cNvSpPr txBox="1">
          <a:spLocks noChangeArrowheads="1"/>
        </xdr:cNvSpPr>
      </xdr:nvSpPr>
      <xdr:spPr bwMode="auto">
        <a:xfrm>
          <a:off x="8937625" y="2832100"/>
          <a:ext cx="330451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8</xdr:row>
      <xdr:rowOff>76200</xdr:rowOff>
    </xdr:from>
    <xdr:to>
      <xdr:col>8</xdr:col>
      <xdr:colOff>166964</xdr:colOff>
      <xdr:row>8</xdr:row>
      <xdr:rowOff>200025</xdr:rowOff>
    </xdr:to>
    <xdr:sp macro="" textlink="" fLocksText="0">
      <xdr:nvSpPr>
        <xdr:cNvPr id="12" name="Text 13">
          <a:extLst>
            <a:ext uri="{FF2B5EF4-FFF2-40B4-BE49-F238E27FC236}">
              <a16:creationId xmlns:a16="http://schemas.microsoft.com/office/drawing/2014/main" id="{F465731A-E45B-E14D-B209-BD696F57CE06}"/>
            </a:ext>
          </a:extLst>
        </xdr:cNvPr>
        <xdr:cNvSpPr txBox="1">
          <a:spLocks noChangeArrowheads="1"/>
        </xdr:cNvSpPr>
      </xdr:nvSpPr>
      <xdr:spPr bwMode="auto">
        <a:xfrm>
          <a:off x="10848975" y="28321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133350</xdr:colOff>
      <xdr:row>14</xdr:row>
      <xdr:rowOff>57149</xdr:rowOff>
    </xdr:from>
    <xdr:to>
      <xdr:col>8</xdr:col>
      <xdr:colOff>1241</xdr:colOff>
      <xdr:row>14</xdr:row>
      <xdr:rowOff>312539</xdr:rowOff>
    </xdr:to>
    <xdr:sp macro="" textlink="" fLocksText="0">
      <xdr:nvSpPr>
        <xdr:cNvPr id="14" name="Text 15">
          <a:extLst>
            <a:ext uri="{FF2B5EF4-FFF2-40B4-BE49-F238E27FC236}">
              <a16:creationId xmlns:a16="http://schemas.microsoft.com/office/drawing/2014/main" id="{9B4ADBAF-A5D0-A54E-A8DF-536034F97230}"/>
            </a:ext>
          </a:extLst>
        </xdr:cNvPr>
        <xdr:cNvSpPr txBox="1">
          <a:spLocks noChangeArrowheads="1"/>
        </xdr:cNvSpPr>
      </xdr:nvSpPr>
      <xdr:spPr bwMode="auto">
        <a:xfrm>
          <a:off x="9061450" y="4489449"/>
          <a:ext cx="1785591" cy="25539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ctr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REGISTARSKA OZNAKA VOZILA: </a:t>
          </a:r>
        </a:p>
      </xdr:txBody>
    </xdr:sp>
    <xdr:clientData/>
  </xdr:twoCellAnchor>
  <xdr:twoCellAnchor>
    <xdr:from>
      <xdr:col>5</xdr:col>
      <xdr:colOff>48261</xdr:colOff>
      <xdr:row>8</xdr:row>
      <xdr:rowOff>49530</xdr:rowOff>
    </xdr:from>
    <xdr:to>
      <xdr:col>5</xdr:col>
      <xdr:colOff>933024</xdr:colOff>
      <xdr:row>8</xdr:row>
      <xdr:rowOff>227329</xdr:rowOff>
    </xdr:to>
    <xdr:sp macro="" textlink="" fLocksText="0">
      <xdr:nvSpPr>
        <xdr:cNvPr id="15" name="Text 15">
          <a:extLst>
            <a:ext uri="{FF2B5EF4-FFF2-40B4-BE49-F238E27FC236}">
              <a16:creationId xmlns:a16="http://schemas.microsoft.com/office/drawing/2014/main" id="{ED97D3DB-7F0F-6C47-A8CE-B09F940C3E5C}"/>
            </a:ext>
          </a:extLst>
        </xdr:cNvPr>
        <xdr:cNvSpPr txBox="1">
          <a:spLocks noChangeArrowheads="1"/>
        </xdr:cNvSpPr>
      </xdr:nvSpPr>
      <xdr:spPr bwMode="auto">
        <a:xfrm>
          <a:off x="5013961" y="2805430"/>
          <a:ext cx="884763" cy="1777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cijena goriva</a:t>
          </a:r>
        </a:p>
      </xdr:txBody>
    </xdr:sp>
    <xdr:clientData/>
  </xdr:twoCellAnchor>
  <xdr:twoCellAnchor>
    <xdr:from>
      <xdr:col>5</xdr:col>
      <xdr:colOff>81280</xdr:colOff>
      <xdr:row>9</xdr:row>
      <xdr:rowOff>49530</xdr:rowOff>
    </xdr:from>
    <xdr:to>
      <xdr:col>5</xdr:col>
      <xdr:colOff>953383</xdr:colOff>
      <xdr:row>9</xdr:row>
      <xdr:rowOff>227329</xdr:rowOff>
    </xdr:to>
    <xdr:sp macro="" textlink="" fLocksText="0">
      <xdr:nvSpPr>
        <xdr:cNvPr id="16" name="Text 15">
          <a:extLst>
            <a:ext uri="{FF2B5EF4-FFF2-40B4-BE49-F238E27FC236}">
              <a16:creationId xmlns:a16="http://schemas.microsoft.com/office/drawing/2014/main" id="{B409F1F3-02F5-FA49-8C8B-A501E569E7F4}"/>
            </a:ext>
          </a:extLst>
        </xdr:cNvPr>
        <xdr:cNvSpPr txBox="1">
          <a:spLocks noChangeArrowheads="1"/>
        </xdr:cNvSpPr>
      </xdr:nvSpPr>
      <xdr:spPr bwMode="auto">
        <a:xfrm>
          <a:off x="5046980" y="3084830"/>
          <a:ext cx="872103" cy="1777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cijena goriva</a:t>
          </a:r>
        </a:p>
      </xdr:txBody>
    </xdr:sp>
    <xdr:clientData/>
  </xdr:twoCellAnchor>
  <xdr:twoCellAnchor>
    <xdr:from>
      <xdr:col>5</xdr:col>
      <xdr:colOff>48260</xdr:colOff>
      <xdr:row>10</xdr:row>
      <xdr:rowOff>49530</xdr:rowOff>
    </xdr:from>
    <xdr:to>
      <xdr:col>5</xdr:col>
      <xdr:colOff>933023</xdr:colOff>
      <xdr:row>10</xdr:row>
      <xdr:rowOff>227329</xdr:rowOff>
    </xdr:to>
    <xdr:sp macro="" textlink="" fLocksText="0">
      <xdr:nvSpPr>
        <xdr:cNvPr id="17" name="Text 15">
          <a:extLst>
            <a:ext uri="{FF2B5EF4-FFF2-40B4-BE49-F238E27FC236}">
              <a16:creationId xmlns:a16="http://schemas.microsoft.com/office/drawing/2014/main" id="{C11BF382-F3A4-084F-BDC8-89DBA5E88EB9}"/>
            </a:ext>
          </a:extLst>
        </xdr:cNvPr>
        <xdr:cNvSpPr txBox="1">
          <a:spLocks noChangeArrowheads="1"/>
        </xdr:cNvSpPr>
      </xdr:nvSpPr>
      <xdr:spPr bwMode="auto">
        <a:xfrm>
          <a:off x="5013960" y="3364230"/>
          <a:ext cx="884763" cy="1777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cijena goriva</a:t>
          </a:r>
        </a:p>
      </xdr:txBody>
    </xdr:sp>
    <xdr:clientData/>
  </xdr:twoCellAnchor>
  <xdr:twoCellAnchor editAs="oneCell">
    <xdr:from>
      <xdr:col>6</xdr:col>
      <xdr:colOff>469900</xdr:colOff>
      <xdr:row>27</xdr:row>
      <xdr:rowOff>0</xdr:rowOff>
    </xdr:from>
    <xdr:to>
      <xdr:col>6</xdr:col>
      <xdr:colOff>1805215</xdr:colOff>
      <xdr:row>31</xdr:row>
      <xdr:rowOff>205014</xdr:rowOff>
    </xdr:to>
    <xdr:pic>
      <xdr:nvPicPr>
        <xdr:cNvPr id="18" name="Picture 3">
          <a:extLst>
            <a:ext uri="{FF2B5EF4-FFF2-40B4-BE49-F238E27FC236}">
              <a16:creationId xmlns:a16="http://schemas.microsoft.com/office/drawing/2014/main" id="{004BC100-A58A-6E47-BEA4-A5CB77085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4100" y="8280400"/>
          <a:ext cx="1333500" cy="113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1054100</xdr:colOff>
      <xdr:row>1</xdr:row>
      <xdr:rowOff>88900</xdr:rowOff>
    </xdr:from>
    <xdr:to>
      <xdr:col>9</xdr:col>
      <xdr:colOff>18143</xdr:colOff>
      <xdr:row>1</xdr:row>
      <xdr:rowOff>927100</xdr:rowOff>
    </xdr:to>
    <xdr:pic>
      <xdr:nvPicPr>
        <xdr:cNvPr id="19" name="Picture 1">
          <a:extLst>
            <a:ext uri="{FF2B5EF4-FFF2-40B4-BE49-F238E27FC236}">
              <a16:creationId xmlns:a16="http://schemas.microsoft.com/office/drawing/2014/main" id="{618E2334-12F0-1442-9345-8EB0610E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5900" y="3048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1</xdr:row>
      <xdr:rowOff>76200</xdr:rowOff>
    </xdr:from>
    <xdr:to>
      <xdr:col>3</xdr:col>
      <xdr:colOff>1016000</xdr:colOff>
      <xdr:row>1</xdr:row>
      <xdr:rowOff>863600</xdr:rowOff>
    </xdr:to>
    <xdr:pic>
      <xdr:nvPicPr>
        <xdr:cNvPr id="20" name="Picture 2">
          <a:extLst>
            <a:ext uri="{FF2B5EF4-FFF2-40B4-BE49-F238E27FC236}">
              <a16:creationId xmlns:a16="http://schemas.microsoft.com/office/drawing/2014/main" id="{54AEDC92-6339-E841-A301-392F4B0F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014" y="275771"/>
          <a:ext cx="901700" cy="78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215900</xdr:colOff>
      <xdr:row>26</xdr:row>
      <xdr:rowOff>63500</xdr:rowOff>
    </xdr:from>
    <xdr:to>
      <xdr:col>4</xdr:col>
      <xdr:colOff>1612900</xdr:colOff>
      <xdr:row>31</xdr:row>
      <xdr:rowOff>127001</xdr:rowOff>
    </xdr:to>
    <xdr:pic>
      <xdr:nvPicPr>
        <xdr:cNvPr id="21" name="Picture 4">
          <a:extLst>
            <a:ext uri="{FF2B5EF4-FFF2-40B4-BE49-F238E27FC236}">
              <a16:creationId xmlns:a16="http://schemas.microsoft.com/office/drawing/2014/main" id="{2A6FB781-9C5F-1547-BD2A-7DF68758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700" y="8255000"/>
          <a:ext cx="13970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2044700</xdr:colOff>
      <xdr:row>1</xdr:row>
      <xdr:rowOff>76200</xdr:rowOff>
    </xdr:from>
    <xdr:to>
      <xdr:col>3</xdr:col>
      <xdr:colOff>2959100</xdr:colOff>
      <xdr:row>1</xdr:row>
      <xdr:rowOff>914400</xdr:rowOff>
    </xdr:to>
    <xdr:pic>
      <xdr:nvPicPr>
        <xdr:cNvPr id="22" name="Picture 1" descr="Početna - Zajednica rukometnih sudija Crne Gore">
          <a:extLst>
            <a:ext uri="{FF2B5EF4-FFF2-40B4-BE49-F238E27FC236}">
              <a16:creationId xmlns:a16="http://schemas.microsoft.com/office/drawing/2014/main" id="{FA4B2C52-11D9-C24E-ADAF-E6F11DAC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0600" y="2921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101600</xdr:colOff>
      <xdr:row>1</xdr:row>
      <xdr:rowOff>76200</xdr:rowOff>
    </xdr:from>
    <xdr:to>
      <xdr:col>7</xdr:col>
      <xdr:colOff>1016000</xdr:colOff>
      <xdr:row>1</xdr:row>
      <xdr:rowOff>914400</xdr:rowOff>
    </xdr:to>
    <xdr:pic>
      <xdr:nvPicPr>
        <xdr:cNvPr id="23" name="Picture 2" descr="Početna - Zajednica rukometnih sudija Crne Gore">
          <a:extLst>
            <a:ext uri="{FF2B5EF4-FFF2-40B4-BE49-F238E27FC236}">
              <a16:creationId xmlns:a16="http://schemas.microsoft.com/office/drawing/2014/main" id="{209C68B2-1208-A347-AF14-38B68170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921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9525</xdr:colOff>
      <xdr:row>7</xdr:row>
      <xdr:rowOff>76200</xdr:rowOff>
    </xdr:from>
    <xdr:to>
      <xdr:col>8</xdr:col>
      <xdr:colOff>345468</xdr:colOff>
      <xdr:row>7</xdr:row>
      <xdr:rowOff>200025</xdr:rowOff>
    </xdr:to>
    <xdr:sp macro="" textlink="" fLocksText="0">
      <xdr:nvSpPr>
        <xdr:cNvPr id="24" name="Text 3">
          <a:extLst>
            <a:ext uri="{FF2B5EF4-FFF2-40B4-BE49-F238E27FC236}">
              <a16:creationId xmlns:a16="http://schemas.microsoft.com/office/drawing/2014/main" id="{6BCF9BB7-6B8D-3240-B1E2-DA59C5DA7538}"/>
            </a:ext>
          </a:extLst>
        </xdr:cNvPr>
        <xdr:cNvSpPr txBox="1">
          <a:spLocks noChangeArrowheads="1"/>
        </xdr:cNvSpPr>
      </xdr:nvSpPr>
      <xdr:spPr bwMode="auto">
        <a:xfrm>
          <a:off x="10855325" y="25527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8</xdr:row>
      <xdr:rowOff>76200</xdr:rowOff>
    </xdr:from>
    <xdr:to>
      <xdr:col>7</xdr:col>
      <xdr:colOff>339976</xdr:colOff>
      <xdr:row>8</xdr:row>
      <xdr:rowOff>200025</xdr:rowOff>
    </xdr:to>
    <xdr:sp macro="" textlink="" fLocksText="0">
      <xdr:nvSpPr>
        <xdr:cNvPr id="25" name="Text 3">
          <a:extLst>
            <a:ext uri="{FF2B5EF4-FFF2-40B4-BE49-F238E27FC236}">
              <a16:creationId xmlns:a16="http://schemas.microsoft.com/office/drawing/2014/main" id="{51B36D51-E35A-1E4D-9CB0-8FC330D3FE1A}"/>
            </a:ext>
          </a:extLst>
        </xdr:cNvPr>
        <xdr:cNvSpPr txBox="1">
          <a:spLocks noChangeArrowheads="1"/>
        </xdr:cNvSpPr>
      </xdr:nvSpPr>
      <xdr:spPr bwMode="auto">
        <a:xfrm>
          <a:off x="8937625" y="28321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9</xdr:row>
      <xdr:rowOff>76200</xdr:rowOff>
    </xdr:from>
    <xdr:to>
      <xdr:col>7</xdr:col>
      <xdr:colOff>339976</xdr:colOff>
      <xdr:row>9</xdr:row>
      <xdr:rowOff>200025</xdr:rowOff>
    </xdr:to>
    <xdr:sp macro="" textlink="" fLocksText="0">
      <xdr:nvSpPr>
        <xdr:cNvPr id="26" name="Text 3">
          <a:extLst>
            <a:ext uri="{FF2B5EF4-FFF2-40B4-BE49-F238E27FC236}">
              <a16:creationId xmlns:a16="http://schemas.microsoft.com/office/drawing/2014/main" id="{DF7AAFEF-72AB-CF40-94EC-44A44AC07281}"/>
            </a:ext>
          </a:extLst>
        </xdr:cNvPr>
        <xdr:cNvSpPr txBox="1">
          <a:spLocks noChangeArrowheads="1"/>
        </xdr:cNvSpPr>
      </xdr:nvSpPr>
      <xdr:spPr bwMode="auto">
        <a:xfrm>
          <a:off x="8937625" y="31115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10</xdr:row>
      <xdr:rowOff>76200</xdr:rowOff>
    </xdr:from>
    <xdr:to>
      <xdr:col>7</xdr:col>
      <xdr:colOff>339976</xdr:colOff>
      <xdr:row>10</xdr:row>
      <xdr:rowOff>200025</xdr:rowOff>
    </xdr:to>
    <xdr:sp macro="" textlink="" fLocksText="0">
      <xdr:nvSpPr>
        <xdr:cNvPr id="27" name="Text 3">
          <a:extLst>
            <a:ext uri="{FF2B5EF4-FFF2-40B4-BE49-F238E27FC236}">
              <a16:creationId xmlns:a16="http://schemas.microsoft.com/office/drawing/2014/main" id="{4D0E1410-18F0-924A-9C22-E2FBF6CC5A8C}"/>
            </a:ext>
          </a:extLst>
        </xdr:cNvPr>
        <xdr:cNvSpPr txBox="1">
          <a:spLocks noChangeArrowheads="1"/>
        </xdr:cNvSpPr>
      </xdr:nvSpPr>
      <xdr:spPr bwMode="auto">
        <a:xfrm>
          <a:off x="8937625" y="33909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9</xdr:row>
      <xdr:rowOff>76200</xdr:rowOff>
    </xdr:from>
    <xdr:to>
      <xdr:col>8</xdr:col>
      <xdr:colOff>345468</xdr:colOff>
      <xdr:row>9</xdr:row>
      <xdr:rowOff>200025</xdr:rowOff>
    </xdr:to>
    <xdr:sp macro="" textlink="" fLocksText="0">
      <xdr:nvSpPr>
        <xdr:cNvPr id="28" name="Text 3">
          <a:extLst>
            <a:ext uri="{FF2B5EF4-FFF2-40B4-BE49-F238E27FC236}">
              <a16:creationId xmlns:a16="http://schemas.microsoft.com/office/drawing/2014/main" id="{04E9B987-5A01-3048-8D38-5D3E77740811}"/>
            </a:ext>
          </a:extLst>
        </xdr:cNvPr>
        <xdr:cNvSpPr txBox="1">
          <a:spLocks noChangeArrowheads="1"/>
        </xdr:cNvSpPr>
      </xdr:nvSpPr>
      <xdr:spPr bwMode="auto">
        <a:xfrm>
          <a:off x="10855325" y="31115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10</xdr:row>
      <xdr:rowOff>76200</xdr:rowOff>
    </xdr:from>
    <xdr:to>
      <xdr:col>8</xdr:col>
      <xdr:colOff>345468</xdr:colOff>
      <xdr:row>10</xdr:row>
      <xdr:rowOff>200025</xdr:rowOff>
    </xdr:to>
    <xdr:sp macro="" textlink="" fLocksText="0">
      <xdr:nvSpPr>
        <xdr:cNvPr id="29" name="Text 3">
          <a:extLst>
            <a:ext uri="{FF2B5EF4-FFF2-40B4-BE49-F238E27FC236}">
              <a16:creationId xmlns:a16="http://schemas.microsoft.com/office/drawing/2014/main" id="{C0428640-C31E-9949-9E6D-D7509AC3D2CA}"/>
            </a:ext>
          </a:extLst>
        </xdr:cNvPr>
        <xdr:cNvSpPr txBox="1">
          <a:spLocks noChangeArrowheads="1"/>
        </xdr:cNvSpPr>
      </xdr:nvSpPr>
      <xdr:spPr bwMode="auto">
        <a:xfrm>
          <a:off x="10855325" y="33909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8</xdr:row>
      <xdr:rowOff>76200</xdr:rowOff>
    </xdr:from>
    <xdr:to>
      <xdr:col>8</xdr:col>
      <xdr:colOff>345468</xdr:colOff>
      <xdr:row>8</xdr:row>
      <xdr:rowOff>200025</xdr:rowOff>
    </xdr:to>
    <xdr:sp macro="" textlink="" fLocksText="0">
      <xdr:nvSpPr>
        <xdr:cNvPr id="30" name="Text 5">
          <a:extLst>
            <a:ext uri="{FF2B5EF4-FFF2-40B4-BE49-F238E27FC236}">
              <a16:creationId xmlns:a16="http://schemas.microsoft.com/office/drawing/2014/main" id="{E59333BB-F96A-9643-82BD-5AC0D9D8AF1B}"/>
            </a:ext>
          </a:extLst>
        </xdr:cNvPr>
        <xdr:cNvSpPr txBox="1">
          <a:spLocks noChangeArrowheads="1"/>
        </xdr:cNvSpPr>
      </xdr:nvSpPr>
      <xdr:spPr bwMode="auto">
        <a:xfrm>
          <a:off x="10855325" y="2832100"/>
          <a:ext cx="335943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8</xdr:row>
      <xdr:rowOff>76200</xdr:rowOff>
    </xdr:from>
    <xdr:to>
      <xdr:col>8</xdr:col>
      <xdr:colOff>345468</xdr:colOff>
      <xdr:row>8</xdr:row>
      <xdr:rowOff>200025</xdr:rowOff>
    </xdr:to>
    <xdr:sp macro="" textlink="" fLocksText="0">
      <xdr:nvSpPr>
        <xdr:cNvPr id="31" name="Text 3">
          <a:extLst>
            <a:ext uri="{FF2B5EF4-FFF2-40B4-BE49-F238E27FC236}">
              <a16:creationId xmlns:a16="http://schemas.microsoft.com/office/drawing/2014/main" id="{FA275B08-0D71-6C4F-9A0D-C51F225EFEB3}"/>
            </a:ext>
          </a:extLst>
        </xdr:cNvPr>
        <xdr:cNvSpPr txBox="1">
          <a:spLocks noChangeArrowheads="1"/>
        </xdr:cNvSpPr>
      </xdr:nvSpPr>
      <xdr:spPr bwMode="auto">
        <a:xfrm>
          <a:off x="10855325" y="28321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1556748</xdr:colOff>
      <xdr:row>7</xdr:row>
      <xdr:rowOff>122101</xdr:rowOff>
    </xdr:from>
    <xdr:to>
      <xdr:col>4</xdr:col>
      <xdr:colOff>1902388</xdr:colOff>
      <xdr:row>7</xdr:row>
      <xdr:rowOff>301344</xdr:rowOff>
    </xdr:to>
    <xdr:sp macro="" textlink="" fLocksText="0">
      <xdr:nvSpPr>
        <xdr:cNvPr id="33" name="Text 15">
          <a:extLst>
            <a:ext uri="{FF2B5EF4-FFF2-40B4-BE49-F238E27FC236}">
              <a16:creationId xmlns:a16="http://schemas.microsoft.com/office/drawing/2014/main" id="{E2508BE8-B2F5-BA45-9C30-D5D396CF8E31}"/>
            </a:ext>
          </a:extLst>
        </xdr:cNvPr>
        <xdr:cNvSpPr txBox="1">
          <a:spLocks noChangeArrowheads="1"/>
        </xdr:cNvSpPr>
      </xdr:nvSpPr>
      <xdr:spPr bwMode="auto">
        <a:xfrm>
          <a:off x="6228534" y="3242672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  <xdr:twoCellAnchor>
    <xdr:from>
      <xdr:col>4</xdr:col>
      <xdr:colOff>1529533</xdr:colOff>
      <xdr:row>8</xdr:row>
      <xdr:rowOff>94887</xdr:rowOff>
    </xdr:from>
    <xdr:to>
      <xdr:col>4</xdr:col>
      <xdr:colOff>1875173</xdr:colOff>
      <xdr:row>8</xdr:row>
      <xdr:rowOff>274130</xdr:rowOff>
    </xdr:to>
    <xdr:sp macro="" textlink="" fLocksText="0">
      <xdr:nvSpPr>
        <xdr:cNvPr id="40" name="Text 15">
          <a:extLst>
            <a:ext uri="{FF2B5EF4-FFF2-40B4-BE49-F238E27FC236}">
              <a16:creationId xmlns:a16="http://schemas.microsoft.com/office/drawing/2014/main" id="{9ED5B622-AF81-5A4C-A162-41A6C580C8ED}"/>
            </a:ext>
          </a:extLst>
        </xdr:cNvPr>
        <xdr:cNvSpPr txBox="1">
          <a:spLocks noChangeArrowheads="1"/>
        </xdr:cNvSpPr>
      </xdr:nvSpPr>
      <xdr:spPr bwMode="auto">
        <a:xfrm>
          <a:off x="6201319" y="3596458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  <xdr:twoCellAnchor>
    <xdr:from>
      <xdr:col>4</xdr:col>
      <xdr:colOff>1538606</xdr:colOff>
      <xdr:row>9</xdr:row>
      <xdr:rowOff>67673</xdr:rowOff>
    </xdr:from>
    <xdr:to>
      <xdr:col>4</xdr:col>
      <xdr:colOff>1884246</xdr:colOff>
      <xdr:row>9</xdr:row>
      <xdr:rowOff>246916</xdr:rowOff>
    </xdr:to>
    <xdr:sp macro="" textlink="" fLocksText="0">
      <xdr:nvSpPr>
        <xdr:cNvPr id="41" name="Text 15">
          <a:extLst>
            <a:ext uri="{FF2B5EF4-FFF2-40B4-BE49-F238E27FC236}">
              <a16:creationId xmlns:a16="http://schemas.microsoft.com/office/drawing/2014/main" id="{7BFB4129-7787-C549-BDA1-DFA41BFE0F63}"/>
            </a:ext>
          </a:extLst>
        </xdr:cNvPr>
        <xdr:cNvSpPr txBox="1">
          <a:spLocks noChangeArrowheads="1"/>
        </xdr:cNvSpPr>
      </xdr:nvSpPr>
      <xdr:spPr bwMode="auto">
        <a:xfrm>
          <a:off x="6210392" y="3950244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  <xdr:twoCellAnchor>
    <xdr:from>
      <xdr:col>4</xdr:col>
      <xdr:colOff>1538605</xdr:colOff>
      <xdr:row>10</xdr:row>
      <xdr:rowOff>103958</xdr:rowOff>
    </xdr:from>
    <xdr:to>
      <xdr:col>4</xdr:col>
      <xdr:colOff>1884245</xdr:colOff>
      <xdr:row>10</xdr:row>
      <xdr:rowOff>283201</xdr:rowOff>
    </xdr:to>
    <xdr:sp macro="" textlink="" fLocksText="0">
      <xdr:nvSpPr>
        <xdr:cNvPr id="42" name="Text 15">
          <a:extLst>
            <a:ext uri="{FF2B5EF4-FFF2-40B4-BE49-F238E27FC236}">
              <a16:creationId xmlns:a16="http://schemas.microsoft.com/office/drawing/2014/main" id="{1656EB67-D8DA-8A47-86E7-D2AE273DE4EE}"/>
            </a:ext>
          </a:extLst>
        </xdr:cNvPr>
        <xdr:cNvSpPr txBox="1">
          <a:spLocks noChangeArrowheads="1"/>
        </xdr:cNvSpPr>
      </xdr:nvSpPr>
      <xdr:spPr bwMode="auto">
        <a:xfrm>
          <a:off x="6210391" y="4367529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AE449-8D71-554E-80B5-65E143AF5F97}">
  <sheetPr>
    <pageSetUpPr fitToPage="1"/>
  </sheetPr>
  <dimension ref="A1:J34"/>
  <sheetViews>
    <sheetView showGridLines="0" tabSelected="1" topLeftCell="B2" zoomScale="70" zoomScaleNormal="70" workbookViewId="0">
      <selection activeCell="F9" sqref="F9"/>
    </sheetView>
  </sheetViews>
  <sheetFormatPr defaultColWidth="10.6640625" defaultRowHeight="16" x14ac:dyDescent="0.4"/>
  <cols>
    <col min="1" max="2" width="15.58203125" style="12" customWidth="1"/>
    <col min="3" max="3" width="5.58203125" style="12" customWidth="1"/>
    <col min="4" max="4" width="52.83203125" style="12" customWidth="1"/>
    <col min="5" max="9" width="25.58203125" style="12" customWidth="1"/>
    <col min="10" max="10" width="5.58203125" style="12" customWidth="1"/>
    <col min="11" max="16384" width="10.6640625" style="12"/>
  </cols>
  <sheetData>
    <row r="1" spans="1:10" ht="16.5" thickBot="1" x14ac:dyDescent="0.45">
      <c r="A1" s="11"/>
      <c r="B1" s="11"/>
      <c r="C1" s="11"/>
      <c r="E1" s="11"/>
      <c r="F1" s="11"/>
      <c r="G1" s="11"/>
      <c r="H1" s="11"/>
      <c r="I1" s="11"/>
      <c r="J1" s="11"/>
    </row>
    <row r="2" spans="1:10" ht="80" customHeight="1" x14ac:dyDescent="0.5">
      <c r="A2" s="11"/>
      <c r="B2" s="11"/>
      <c r="C2" s="56"/>
      <c r="D2" s="57"/>
      <c r="E2" s="53" t="s">
        <v>34</v>
      </c>
      <c r="F2" s="53"/>
      <c r="G2" s="53"/>
      <c r="H2" s="58"/>
      <c r="I2" s="58"/>
      <c r="J2" s="59"/>
    </row>
    <row r="3" spans="1:10" ht="30" customHeight="1" thickBot="1" x14ac:dyDescent="0.45">
      <c r="A3" s="11"/>
      <c r="B3" s="11"/>
      <c r="C3" s="60" t="s">
        <v>0</v>
      </c>
      <c r="D3" s="61"/>
      <c r="E3" s="61"/>
      <c r="F3" s="61"/>
      <c r="G3" s="61"/>
      <c r="H3" s="61"/>
      <c r="I3" s="61"/>
      <c r="J3" s="62"/>
    </row>
    <row r="4" spans="1:10" ht="30" customHeight="1" thickBot="1" x14ac:dyDescent="0.45">
      <c r="A4" s="11"/>
      <c r="B4" s="11"/>
      <c r="C4" s="63" t="s">
        <v>1</v>
      </c>
      <c r="D4" s="63"/>
      <c r="E4" s="63"/>
      <c r="F4" s="63"/>
      <c r="G4" s="36" t="s">
        <v>2</v>
      </c>
      <c r="H4" s="64" t="s">
        <v>3</v>
      </c>
      <c r="I4" s="64"/>
      <c r="J4" s="64"/>
    </row>
    <row r="5" spans="1:10" ht="30" customHeight="1" thickBot="1" x14ac:dyDescent="0.45">
      <c r="A5" s="11"/>
      <c r="B5" s="11"/>
      <c r="C5" s="37"/>
      <c r="D5" s="54"/>
      <c r="E5" s="54"/>
      <c r="F5" s="54"/>
      <c r="G5" s="38"/>
      <c r="H5" s="55"/>
      <c r="I5" s="55"/>
      <c r="J5" s="37"/>
    </row>
    <row r="6" spans="1:10" ht="30" customHeight="1" thickBot="1" x14ac:dyDescent="0.45">
      <c r="A6" s="11"/>
      <c r="B6" s="11"/>
      <c r="C6" s="80"/>
      <c r="D6" s="80"/>
      <c r="E6" s="80"/>
      <c r="F6" s="80"/>
      <c r="G6" s="80"/>
      <c r="H6" s="80"/>
      <c r="I6" s="80"/>
      <c r="J6" s="80"/>
    </row>
    <row r="7" spans="1:10" ht="30" customHeight="1" thickBot="1" x14ac:dyDescent="0.45">
      <c r="A7" s="11"/>
      <c r="B7" s="11"/>
      <c r="C7" s="81" t="s">
        <v>4</v>
      </c>
      <c r="D7" s="81"/>
      <c r="E7" s="39" t="s">
        <v>5</v>
      </c>
      <c r="F7" s="39" t="s">
        <v>6</v>
      </c>
      <c r="G7" s="40" t="s">
        <v>7</v>
      </c>
      <c r="H7" s="81" t="s">
        <v>8</v>
      </c>
      <c r="I7" s="81"/>
      <c r="J7" s="81"/>
    </row>
    <row r="8" spans="1:10" ht="30" customHeight="1" x14ac:dyDescent="0.4">
      <c r="A8" s="11"/>
      <c r="B8" s="11"/>
      <c r="C8" s="31" t="s">
        <v>9</v>
      </c>
      <c r="D8" s="32"/>
      <c r="E8" s="33">
        <f>_xlfn.IFNA((INDEX(DESTINACIJE!$A$2:$X$25,MATCH(FORMA!H8,DESTINACIJE!$A$2:$A$25,0),MATCH(FORMA!I8,DESTINACIJE!$A$2:$X$2,0))),0)*2</f>
        <v>0</v>
      </c>
      <c r="F8" s="48"/>
      <c r="G8" s="34">
        <f>F8</f>
        <v>0</v>
      </c>
      <c r="H8" s="35"/>
      <c r="I8" s="83"/>
      <c r="J8" s="84"/>
    </row>
    <row r="9" spans="1:10" ht="30" customHeight="1" x14ac:dyDescent="0.4">
      <c r="A9" s="11"/>
      <c r="B9" s="11"/>
      <c r="C9" s="69" t="s">
        <v>10</v>
      </c>
      <c r="D9" s="70"/>
      <c r="E9" s="14">
        <f>_xlfn.IFNA((INDEX(DESTINACIJE!$A$2:$X$25,MATCH(FORMA!H9,DESTINACIJE!$A$2:$A$25,0),MATCH(FORMA!I9,DESTINACIJE!$A$2:$X$2,0))),0)*2</f>
        <v>0</v>
      </c>
      <c r="F9" s="49"/>
      <c r="G9" s="15">
        <f xml:space="preserve"> E9*0.08*F9</f>
        <v>0</v>
      </c>
      <c r="H9" s="19"/>
      <c r="I9" s="85"/>
      <c r="J9" s="86"/>
    </row>
    <row r="10" spans="1:10" ht="30" customHeight="1" x14ac:dyDescent="0.4">
      <c r="A10" s="11"/>
      <c r="B10" s="11"/>
      <c r="C10" s="69" t="s">
        <v>13</v>
      </c>
      <c r="D10" s="70"/>
      <c r="E10" s="14">
        <f>_xlfn.IFNA((INDEX(DESTINACIJE!$A$2:$X$25,MATCH(FORMA!H10,DESTINACIJE!$A$2:$A$25,0),MATCH(FORMA!I10,DESTINACIJE!$A$2:$X$2,0))),0)*2</f>
        <v>0</v>
      </c>
      <c r="F10" s="49"/>
      <c r="G10" s="15">
        <f>E10*0.17*F10</f>
        <v>0</v>
      </c>
      <c r="H10" s="19"/>
      <c r="I10" s="85"/>
      <c r="J10" s="86"/>
    </row>
    <row r="11" spans="1:10" ht="30" customHeight="1" x14ac:dyDescent="0.4">
      <c r="A11" s="11"/>
      <c r="B11" s="11"/>
      <c r="C11" s="69" t="s">
        <v>14</v>
      </c>
      <c r="D11" s="70"/>
      <c r="E11" s="14">
        <f>_xlfn.IFNA((INDEX(DESTINACIJE!$A$2:$X$25,MATCH(FORMA!H11,DESTINACIJE!$A$2:$A$25,0),MATCH(FORMA!I11,DESTINACIJE!$A$2:$X$2,0))),0)*2</f>
        <v>0</v>
      </c>
      <c r="F11" s="49"/>
      <c r="G11" s="15">
        <f>E11*0.25*F11</f>
        <v>0</v>
      </c>
      <c r="H11" s="19"/>
      <c r="I11" s="85"/>
      <c r="J11" s="86"/>
    </row>
    <row r="12" spans="1:10" ht="30" customHeight="1" x14ac:dyDescent="0.4">
      <c r="A12" s="11"/>
      <c r="B12" s="11"/>
      <c r="C12" s="69" t="s">
        <v>15</v>
      </c>
      <c r="D12" s="70"/>
      <c r="E12" s="16" t="s">
        <v>19</v>
      </c>
      <c r="F12" s="50">
        <f>IFERROR(VLOOKUP(E12,PUTARINA!G1:H3,2,FALSE),0)</f>
        <v>0</v>
      </c>
      <c r="G12" s="17">
        <f>F12*2</f>
        <v>0</v>
      </c>
      <c r="H12" s="19"/>
      <c r="I12" s="85"/>
      <c r="J12" s="86"/>
    </row>
    <row r="13" spans="1:10" ht="30" customHeight="1" x14ac:dyDescent="0.4">
      <c r="A13" s="11"/>
      <c r="B13" s="11"/>
      <c r="C13" s="69" t="s">
        <v>17</v>
      </c>
      <c r="D13" s="70"/>
      <c r="E13" s="16" t="s">
        <v>19</v>
      </c>
      <c r="F13" s="50">
        <f>+IFERROR(VLOOKUP(E13,PUTARINA!A1:B3,2,FALSE),0)</f>
        <v>0</v>
      </c>
      <c r="G13" s="17">
        <f t="shared" ref="G13:G14" si="0">F13*2</f>
        <v>0</v>
      </c>
      <c r="H13" s="19"/>
      <c r="I13" s="85"/>
      <c r="J13" s="86"/>
    </row>
    <row r="14" spans="1:10" ht="30" customHeight="1" thickBot="1" x14ac:dyDescent="0.45">
      <c r="A14" s="11"/>
      <c r="B14" s="11"/>
      <c r="C14" s="89" t="s">
        <v>18</v>
      </c>
      <c r="D14" s="90"/>
      <c r="E14" s="41" t="s">
        <v>19</v>
      </c>
      <c r="F14" s="51">
        <f>+IFERROR(VLOOKUP(E14,PUTARINA!D1:E3,2,FALSE),0)</f>
        <v>0</v>
      </c>
      <c r="G14" s="17">
        <f t="shared" si="0"/>
        <v>0</v>
      </c>
      <c r="H14" s="42"/>
      <c r="I14" s="87"/>
      <c r="J14" s="88"/>
    </row>
    <row r="15" spans="1:10" ht="30" customHeight="1" thickBot="1" x14ac:dyDescent="0.45">
      <c r="A15" s="11"/>
      <c r="B15" s="11"/>
      <c r="C15" s="91" t="s">
        <v>20</v>
      </c>
      <c r="D15" s="91"/>
      <c r="E15" s="67" t="s">
        <v>21</v>
      </c>
      <c r="F15" s="68"/>
      <c r="G15" s="44">
        <f>+SUM(G8:G14)</f>
        <v>0</v>
      </c>
      <c r="H15" s="67" t="s">
        <v>35</v>
      </c>
      <c r="I15" s="67"/>
      <c r="J15" s="67"/>
    </row>
    <row r="16" spans="1:10" ht="30" customHeight="1" x14ac:dyDescent="0.4">
      <c r="A16" s="11"/>
      <c r="B16" s="11"/>
      <c r="C16" s="92" t="s">
        <v>22</v>
      </c>
      <c r="D16" s="93"/>
      <c r="E16" s="93"/>
      <c r="F16" s="93"/>
      <c r="G16" s="43"/>
      <c r="H16" s="99" t="s">
        <v>60</v>
      </c>
      <c r="I16" s="99"/>
      <c r="J16" s="100"/>
    </row>
    <row r="17" spans="1:10" ht="30" customHeight="1" x14ac:dyDescent="0.4">
      <c r="A17" s="11"/>
      <c r="B17" s="11"/>
      <c r="C17" s="65" t="s">
        <v>23</v>
      </c>
      <c r="D17" s="66"/>
      <c r="E17" s="66"/>
      <c r="F17" s="66"/>
      <c r="G17" s="18"/>
      <c r="H17" s="101" t="s">
        <v>69</v>
      </c>
      <c r="I17" s="101"/>
      <c r="J17" s="102"/>
    </row>
    <row r="18" spans="1:10" ht="30" customHeight="1" x14ac:dyDescent="0.4">
      <c r="A18" s="11"/>
      <c r="B18" s="11"/>
      <c r="C18" s="65" t="s">
        <v>24</v>
      </c>
      <c r="D18" s="66"/>
      <c r="E18" s="66"/>
      <c r="F18" s="66"/>
      <c r="G18" s="18"/>
      <c r="H18" s="101" t="s">
        <v>72</v>
      </c>
      <c r="I18" s="101"/>
      <c r="J18" s="102"/>
    </row>
    <row r="19" spans="1:10" ht="30" customHeight="1" x14ac:dyDescent="0.4">
      <c r="A19" s="11"/>
      <c r="B19" s="11"/>
      <c r="C19" s="65" t="s">
        <v>25</v>
      </c>
      <c r="D19" s="66"/>
      <c r="E19" s="66"/>
      <c r="F19" s="66"/>
      <c r="G19" s="18"/>
      <c r="H19" s="101" t="s">
        <v>70</v>
      </c>
      <c r="I19" s="101"/>
      <c r="J19" s="102"/>
    </row>
    <row r="20" spans="1:10" ht="30" customHeight="1" x14ac:dyDescent="0.4">
      <c r="A20" s="11"/>
      <c r="B20" s="11"/>
      <c r="C20" s="65" t="s">
        <v>26</v>
      </c>
      <c r="D20" s="66"/>
      <c r="E20" s="66"/>
      <c r="F20" s="66"/>
      <c r="G20" s="18"/>
      <c r="H20" s="101" t="s">
        <v>61</v>
      </c>
      <c r="I20" s="101"/>
      <c r="J20" s="102"/>
    </row>
    <row r="21" spans="1:10" ht="30" customHeight="1" x14ac:dyDescent="0.4">
      <c r="A21" s="11"/>
      <c r="B21" s="11"/>
      <c r="C21" s="65" t="s">
        <v>27</v>
      </c>
      <c r="D21" s="66"/>
      <c r="E21" s="66"/>
      <c r="F21" s="66"/>
      <c r="G21" s="18"/>
      <c r="H21" s="94" t="s">
        <v>62</v>
      </c>
      <c r="I21" s="94"/>
      <c r="J21" s="95"/>
    </row>
    <row r="22" spans="1:10" ht="33" customHeight="1" x14ac:dyDescent="0.4">
      <c r="A22" s="11"/>
      <c r="B22" s="11"/>
      <c r="C22" s="65" t="s">
        <v>67</v>
      </c>
      <c r="D22" s="66"/>
      <c r="E22" s="66"/>
      <c r="F22" s="66"/>
      <c r="G22" s="18"/>
      <c r="H22" s="94" t="s">
        <v>63</v>
      </c>
      <c r="I22" s="94"/>
      <c r="J22" s="95"/>
    </row>
    <row r="23" spans="1:10" ht="30" customHeight="1" x14ac:dyDescent="0.4">
      <c r="A23" s="11"/>
      <c r="B23" s="11"/>
      <c r="C23" s="65" t="s">
        <v>28</v>
      </c>
      <c r="D23" s="66"/>
      <c r="E23" s="66"/>
      <c r="F23" s="66"/>
      <c r="G23" s="18"/>
      <c r="H23" s="94" t="s">
        <v>64</v>
      </c>
      <c r="I23" s="94"/>
      <c r="J23" s="95"/>
    </row>
    <row r="24" spans="1:10" ht="30" customHeight="1" x14ac:dyDescent="0.4">
      <c r="A24" s="11"/>
      <c r="B24" s="11"/>
      <c r="C24" s="71" t="s">
        <v>29</v>
      </c>
      <c r="D24" s="72"/>
      <c r="E24" s="72"/>
      <c r="F24" s="72"/>
      <c r="G24" s="18"/>
      <c r="H24" s="94" t="s">
        <v>65</v>
      </c>
      <c r="I24" s="94"/>
      <c r="J24" s="95"/>
    </row>
    <row r="25" spans="1:10" ht="30" customHeight="1" thickBot="1" x14ac:dyDescent="0.45">
      <c r="A25" s="11"/>
      <c r="B25" s="11"/>
      <c r="C25" s="73" t="s">
        <v>30</v>
      </c>
      <c r="D25" s="74"/>
      <c r="E25" s="74"/>
      <c r="F25" s="74"/>
      <c r="G25" s="45"/>
      <c r="H25" s="96" t="s">
        <v>66</v>
      </c>
      <c r="I25" s="96"/>
      <c r="J25" s="97"/>
    </row>
    <row r="26" spans="1:10" ht="30" customHeight="1" thickBot="1" x14ac:dyDescent="0.45">
      <c r="A26" s="11"/>
      <c r="B26" s="11"/>
      <c r="C26" s="82" t="s">
        <v>31</v>
      </c>
      <c r="D26" s="82"/>
      <c r="E26" s="82"/>
      <c r="F26" s="82"/>
      <c r="G26" s="46">
        <f xml:space="preserve"> G24+G23+G22+G21+G20+G19+G18+G17+G16+G15+G25</f>
        <v>0</v>
      </c>
      <c r="H26" s="98"/>
      <c r="I26" s="98"/>
      <c r="J26" s="98"/>
    </row>
    <row r="27" spans="1:10" ht="17.5" x14ac:dyDescent="0.4">
      <c r="A27" s="11"/>
      <c r="B27" s="11"/>
      <c r="C27" s="20"/>
      <c r="D27" s="75"/>
      <c r="E27" s="75"/>
      <c r="F27" s="75"/>
      <c r="G27" s="75"/>
      <c r="H27" s="75"/>
      <c r="I27" s="75"/>
      <c r="J27" s="22"/>
    </row>
    <row r="28" spans="1:10" ht="17.5" x14ac:dyDescent="0.4">
      <c r="A28" s="11"/>
      <c r="B28" s="11"/>
      <c r="C28" s="20"/>
      <c r="D28" s="75"/>
      <c r="E28" s="21"/>
      <c r="F28" s="76"/>
      <c r="G28" s="21"/>
      <c r="H28" s="77"/>
      <c r="I28" s="77"/>
      <c r="J28" s="22"/>
    </row>
    <row r="29" spans="1:10" ht="17.5" x14ac:dyDescent="0.4">
      <c r="A29" s="11"/>
      <c r="B29" s="11"/>
      <c r="C29" s="20"/>
      <c r="D29" s="75"/>
      <c r="E29" s="21"/>
      <c r="F29" s="76"/>
      <c r="G29" s="21"/>
      <c r="H29" s="77"/>
      <c r="I29" s="77"/>
      <c r="J29" s="22"/>
    </row>
    <row r="30" spans="1:10" ht="17.5" x14ac:dyDescent="0.4">
      <c r="A30" s="11"/>
      <c r="B30" s="11"/>
      <c r="C30" s="20"/>
      <c r="D30" s="78" t="s">
        <v>32</v>
      </c>
      <c r="E30" s="79" t="s">
        <v>71</v>
      </c>
      <c r="F30" s="79"/>
      <c r="G30" s="79"/>
      <c r="H30" s="79" t="s">
        <v>33</v>
      </c>
      <c r="I30" s="79"/>
      <c r="J30" s="22"/>
    </row>
    <row r="31" spans="1:10" ht="17.5" x14ac:dyDescent="0.4">
      <c r="A31" s="11"/>
      <c r="B31" s="11"/>
      <c r="C31" s="20"/>
      <c r="D31" s="78"/>
      <c r="E31" s="79"/>
      <c r="F31" s="79"/>
      <c r="G31" s="79"/>
      <c r="H31" s="79"/>
      <c r="I31" s="79"/>
      <c r="J31" s="22"/>
    </row>
    <row r="32" spans="1:10" ht="18" x14ac:dyDescent="0.4">
      <c r="A32" s="11"/>
      <c r="B32" s="11"/>
      <c r="C32" s="20"/>
      <c r="D32" s="23"/>
      <c r="E32" s="24"/>
      <c r="F32" s="52"/>
      <c r="G32" s="23"/>
      <c r="H32" s="25"/>
      <c r="I32" s="23"/>
      <c r="J32" s="22"/>
    </row>
    <row r="33" spans="1:10" ht="18.5" thickBot="1" x14ac:dyDescent="0.45">
      <c r="A33" s="11"/>
      <c r="B33" s="11"/>
      <c r="C33" s="26"/>
      <c r="D33" s="27"/>
      <c r="E33" s="27"/>
      <c r="F33" s="28"/>
      <c r="G33" s="28"/>
      <c r="H33" s="29"/>
      <c r="I33" s="28"/>
      <c r="J33" s="30"/>
    </row>
    <row r="34" spans="1:10" x14ac:dyDescent="0.4">
      <c r="A34" s="11"/>
      <c r="B34" s="11"/>
      <c r="C34" s="11"/>
      <c r="D34" s="11"/>
      <c r="E34" s="11"/>
      <c r="F34" s="11"/>
      <c r="G34" s="11"/>
      <c r="H34" s="13"/>
      <c r="I34" s="11"/>
      <c r="J34" s="11"/>
    </row>
  </sheetData>
  <mergeCells count="56">
    <mergeCell ref="H23:J23"/>
    <mergeCell ref="H24:J24"/>
    <mergeCell ref="H25:J25"/>
    <mergeCell ref="H26:J26"/>
    <mergeCell ref="H16:J16"/>
    <mergeCell ref="H17:J17"/>
    <mergeCell ref="H18:J18"/>
    <mergeCell ref="H19:J19"/>
    <mergeCell ref="H20:J20"/>
    <mergeCell ref="H21:J21"/>
    <mergeCell ref="H22:J22"/>
    <mergeCell ref="C6:J6"/>
    <mergeCell ref="C7:D7"/>
    <mergeCell ref="C26:F26"/>
    <mergeCell ref="H7:J7"/>
    <mergeCell ref="I8:J8"/>
    <mergeCell ref="I9:J9"/>
    <mergeCell ref="I10:J10"/>
    <mergeCell ref="I11:J11"/>
    <mergeCell ref="I12:J12"/>
    <mergeCell ref="I13:J13"/>
    <mergeCell ref="I14:J14"/>
    <mergeCell ref="H15:J15"/>
    <mergeCell ref="C13:D13"/>
    <mergeCell ref="C14:D14"/>
    <mergeCell ref="C15:D15"/>
    <mergeCell ref="C16:F16"/>
    <mergeCell ref="D27:I27"/>
    <mergeCell ref="D28:D29"/>
    <mergeCell ref="F28:F29"/>
    <mergeCell ref="H28:I29"/>
    <mergeCell ref="D30:D31"/>
    <mergeCell ref="E30:G31"/>
    <mergeCell ref="H30:I31"/>
    <mergeCell ref="C23:F23"/>
    <mergeCell ref="C24:F24"/>
    <mergeCell ref="C25:F25"/>
    <mergeCell ref="C20:F20"/>
    <mergeCell ref="C21:F21"/>
    <mergeCell ref="C22:F22"/>
    <mergeCell ref="C19:F19"/>
    <mergeCell ref="E15:F15"/>
    <mergeCell ref="C9:D9"/>
    <mergeCell ref="C10:D10"/>
    <mergeCell ref="C11:D11"/>
    <mergeCell ref="C12:D12"/>
    <mergeCell ref="C17:F17"/>
    <mergeCell ref="C18:F18"/>
    <mergeCell ref="E2:G2"/>
    <mergeCell ref="D5:F5"/>
    <mergeCell ref="H5:I5"/>
    <mergeCell ref="C2:D2"/>
    <mergeCell ref="H2:J2"/>
    <mergeCell ref="C3:J3"/>
    <mergeCell ref="C4:F4"/>
    <mergeCell ref="H4:J4"/>
  </mergeCells>
  <pageMargins left="0.7" right="0.7" top="0.75" bottom="0.75" header="0.3" footer="0.3"/>
  <pageSetup paperSize="9" scale="49" fitToWidth="0" orientation="landscape" r:id="rId1"/>
  <ignoredErrors>
    <ignoredError sqref="F12:F14 E8:E11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FAD45E3-60B4-E645-AA40-D52791D68058}">
          <x14:formula1>
            <xm:f>PUTARINA!$A$2:$A$3</xm:f>
          </x14:formula1>
          <xm:sqref>E12:E14</xm:sqref>
        </x14:dataValidation>
        <x14:dataValidation type="list" allowBlank="1" showInputMessage="1" showErrorMessage="1" xr:uid="{C6E9AED9-6F5B-8E49-AE3F-25B77F774F22}">
          <x14:formula1>
            <xm:f>DESTINACIJE!$A$3:$A$25</xm:f>
          </x14:formula1>
          <xm:sqref>H8:H11</xm:sqref>
        </x14:dataValidation>
        <x14:dataValidation type="list" allowBlank="1" showInputMessage="1" showErrorMessage="1" xr:uid="{33CD1BDA-A675-7D40-9797-BAEA4D3BB260}">
          <x14:formula1>
            <xm:f>DESTINACIJE!$B$2:$X$2</xm:f>
          </x14:formula1>
          <xm:sqref>I8:J11</xm:sqref>
        </x14:dataValidation>
        <x14:dataValidation type="list" allowBlank="1" showInputMessage="1" showErrorMessage="1" xr:uid="{D6377B68-E18D-4E3D-88E9-8556BC0F7A9A}">
          <x14:formula1>
            <xm:f>'cijene goriva'!$A$2:$A$49</xm:f>
          </x14:formula1>
          <xm:sqref>F8:F11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0CA88-ABE2-48BA-845C-DE183E96053F}">
  <dimension ref="A1:A49"/>
  <sheetViews>
    <sheetView workbookViewId="0"/>
  </sheetViews>
  <sheetFormatPr defaultRowHeight="16" x14ac:dyDescent="0.4"/>
  <cols>
    <col min="1" max="1" width="13.9140625" customWidth="1"/>
  </cols>
  <sheetData>
    <row r="1" spans="1:1" x14ac:dyDescent="0.4">
      <c r="A1" t="s">
        <v>68</v>
      </c>
    </row>
    <row r="2" spans="1:1" x14ac:dyDescent="0.4">
      <c r="A2" s="47">
        <v>1.2</v>
      </c>
    </row>
    <row r="3" spans="1:1" x14ac:dyDescent="0.4">
      <c r="A3" s="47">
        <v>1.21</v>
      </c>
    </row>
    <row r="4" spans="1:1" x14ac:dyDescent="0.4">
      <c r="A4" s="47">
        <v>1.22</v>
      </c>
    </row>
    <row r="5" spans="1:1" x14ac:dyDescent="0.4">
      <c r="A5" s="47">
        <v>1.23</v>
      </c>
    </row>
    <row r="6" spans="1:1" x14ac:dyDescent="0.4">
      <c r="A6" s="47">
        <v>1.24</v>
      </c>
    </row>
    <row r="7" spans="1:1" x14ac:dyDescent="0.4">
      <c r="A7" s="47">
        <v>1.25</v>
      </c>
    </row>
    <row r="8" spans="1:1" x14ac:dyDescent="0.4">
      <c r="A8" s="47">
        <v>1.26</v>
      </c>
    </row>
    <row r="9" spans="1:1" x14ac:dyDescent="0.4">
      <c r="A9" s="47">
        <v>1.27</v>
      </c>
    </row>
    <row r="10" spans="1:1" x14ac:dyDescent="0.4">
      <c r="A10" s="47">
        <v>1.28</v>
      </c>
    </row>
    <row r="11" spans="1:1" x14ac:dyDescent="0.4">
      <c r="A11" s="47">
        <v>1.29</v>
      </c>
    </row>
    <row r="12" spans="1:1" x14ac:dyDescent="0.4">
      <c r="A12" s="47">
        <v>1.3</v>
      </c>
    </row>
    <row r="13" spans="1:1" x14ac:dyDescent="0.4">
      <c r="A13" s="47">
        <v>1.31</v>
      </c>
    </row>
    <row r="14" spans="1:1" x14ac:dyDescent="0.4">
      <c r="A14" s="47">
        <v>1.32</v>
      </c>
    </row>
    <row r="15" spans="1:1" x14ac:dyDescent="0.4">
      <c r="A15" s="47">
        <v>1.33</v>
      </c>
    </row>
    <row r="16" spans="1:1" x14ac:dyDescent="0.4">
      <c r="A16" s="47">
        <v>1.34</v>
      </c>
    </row>
    <row r="17" spans="1:1" x14ac:dyDescent="0.4">
      <c r="A17" s="47">
        <v>1.35</v>
      </c>
    </row>
    <row r="18" spans="1:1" x14ac:dyDescent="0.4">
      <c r="A18" s="47">
        <v>1.36</v>
      </c>
    </row>
    <row r="19" spans="1:1" x14ac:dyDescent="0.4">
      <c r="A19" s="47">
        <v>1.37</v>
      </c>
    </row>
    <row r="20" spans="1:1" x14ac:dyDescent="0.4">
      <c r="A20" s="47">
        <v>1.38</v>
      </c>
    </row>
    <row r="21" spans="1:1" x14ac:dyDescent="0.4">
      <c r="A21" s="47">
        <v>1.39</v>
      </c>
    </row>
    <row r="22" spans="1:1" x14ac:dyDescent="0.4">
      <c r="A22" s="47">
        <v>1.4</v>
      </c>
    </row>
    <row r="23" spans="1:1" x14ac:dyDescent="0.4">
      <c r="A23" s="47">
        <v>1.41</v>
      </c>
    </row>
    <row r="24" spans="1:1" x14ac:dyDescent="0.4">
      <c r="A24" s="47">
        <v>1.42</v>
      </c>
    </row>
    <row r="25" spans="1:1" x14ac:dyDescent="0.4">
      <c r="A25" s="47">
        <v>1.43</v>
      </c>
    </row>
    <row r="26" spans="1:1" x14ac:dyDescent="0.4">
      <c r="A26" s="47">
        <v>1.44</v>
      </c>
    </row>
    <row r="27" spans="1:1" x14ac:dyDescent="0.4">
      <c r="A27" s="47">
        <v>1.45</v>
      </c>
    </row>
    <row r="28" spans="1:1" x14ac:dyDescent="0.4">
      <c r="A28" s="47">
        <v>1.46</v>
      </c>
    </row>
    <row r="29" spans="1:1" x14ac:dyDescent="0.4">
      <c r="A29" s="47">
        <v>1.47</v>
      </c>
    </row>
    <row r="30" spans="1:1" x14ac:dyDescent="0.4">
      <c r="A30" s="47">
        <v>1.48</v>
      </c>
    </row>
    <row r="31" spans="1:1" x14ac:dyDescent="0.4">
      <c r="A31" s="47">
        <v>1.49</v>
      </c>
    </row>
    <row r="32" spans="1:1" x14ac:dyDescent="0.4">
      <c r="A32" s="47">
        <v>1.51</v>
      </c>
    </row>
    <row r="33" spans="1:1" x14ac:dyDescent="0.4">
      <c r="A33" s="47">
        <v>1.52</v>
      </c>
    </row>
    <row r="34" spans="1:1" x14ac:dyDescent="0.4">
      <c r="A34" s="47">
        <v>1.53</v>
      </c>
    </row>
    <row r="35" spans="1:1" x14ac:dyDescent="0.4">
      <c r="A35" s="47">
        <v>1.54</v>
      </c>
    </row>
    <row r="36" spans="1:1" x14ac:dyDescent="0.4">
      <c r="A36" s="47">
        <v>1.55</v>
      </c>
    </row>
    <row r="37" spans="1:1" x14ac:dyDescent="0.4">
      <c r="A37" s="47">
        <v>1.57</v>
      </c>
    </row>
    <row r="38" spans="1:1" x14ac:dyDescent="0.4">
      <c r="A38" s="47">
        <v>1.58</v>
      </c>
    </row>
    <row r="39" spans="1:1" x14ac:dyDescent="0.4">
      <c r="A39" s="47">
        <v>1.59</v>
      </c>
    </row>
    <row r="40" spans="1:1" x14ac:dyDescent="0.4">
      <c r="A40" s="47">
        <v>1.61</v>
      </c>
    </row>
    <row r="41" spans="1:1" x14ac:dyDescent="0.4">
      <c r="A41" s="47">
        <v>1.62</v>
      </c>
    </row>
    <row r="42" spans="1:1" x14ac:dyDescent="0.4">
      <c r="A42" s="47">
        <v>1.63</v>
      </c>
    </row>
    <row r="43" spans="1:1" x14ac:dyDescent="0.4">
      <c r="A43" s="47">
        <v>1.64</v>
      </c>
    </row>
    <row r="44" spans="1:1" x14ac:dyDescent="0.4">
      <c r="A44" s="47">
        <v>1.65</v>
      </c>
    </row>
    <row r="45" spans="1:1" x14ac:dyDescent="0.4">
      <c r="A45" s="47">
        <v>1.66</v>
      </c>
    </row>
    <row r="46" spans="1:1" x14ac:dyDescent="0.4">
      <c r="A46" s="47">
        <v>1.67</v>
      </c>
    </row>
    <row r="47" spans="1:1" x14ac:dyDescent="0.4">
      <c r="A47" s="47">
        <v>1.68</v>
      </c>
    </row>
    <row r="48" spans="1:1" x14ac:dyDescent="0.4">
      <c r="A48" s="47">
        <v>1.69</v>
      </c>
    </row>
    <row r="49" spans="1:1" x14ac:dyDescent="0.4">
      <c r="A49" s="47">
        <v>1.7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85D82-3E6A-964F-83BE-B24AFF88C9A2}">
  <dimension ref="A1:H3"/>
  <sheetViews>
    <sheetView showGridLines="0" workbookViewId="0">
      <selection activeCell="G25" sqref="G25"/>
    </sheetView>
  </sheetViews>
  <sheetFormatPr defaultColWidth="10.6640625" defaultRowHeight="16" x14ac:dyDescent="0.4"/>
  <sheetData>
    <row r="1" spans="1:8" x14ac:dyDescent="0.4">
      <c r="A1" s="103" t="s">
        <v>36</v>
      </c>
      <c r="B1" s="103"/>
      <c r="C1" s="1"/>
      <c r="D1" s="103" t="s">
        <v>37</v>
      </c>
      <c r="E1" s="103"/>
      <c r="F1" s="1"/>
      <c r="G1" s="103" t="s">
        <v>38</v>
      </c>
      <c r="H1" s="103"/>
    </row>
    <row r="2" spans="1:8" x14ac:dyDescent="0.4">
      <c r="A2" s="1" t="s">
        <v>16</v>
      </c>
      <c r="B2" s="2">
        <v>2.5</v>
      </c>
      <c r="C2" s="1"/>
      <c r="D2" s="1" t="s">
        <v>16</v>
      </c>
      <c r="E2" s="2">
        <v>3.5</v>
      </c>
      <c r="F2" s="1"/>
      <c r="G2" s="1" t="s">
        <v>16</v>
      </c>
      <c r="H2" s="2">
        <v>4</v>
      </c>
    </row>
    <row r="3" spans="1:8" x14ac:dyDescent="0.4">
      <c r="A3" s="1" t="s">
        <v>19</v>
      </c>
      <c r="B3" s="2">
        <v>0</v>
      </c>
      <c r="C3" s="1"/>
      <c r="D3" s="1" t="s">
        <v>19</v>
      </c>
      <c r="E3" s="2">
        <v>0</v>
      </c>
      <c r="F3" s="1"/>
      <c r="G3" s="1" t="s">
        <v>19</v>
      </c>
      <c r="H3" s="2">
        <v>0</v>
      </c>
    </row>
  </sheetData>
  <sheetProtection algorithmName="SHA-512" hashValue="1UKyN6PpYIJrJaJoQewLlm8fwndY4jIYZgLsm2pnp2840FdJXN4IBRuRXusJIiiyFbRy9KbKoYJT1QkXiysGrA==" saltValue="n/vjzof4g4y6JPWGskix3Q==" spinCount="100000" sheet="1" objects="1" scenarios="1" formatCells="0" formatColumns="0" formatRows="0" insertColumns="0"/>
  <mergeCells count="3">
    <mergeCell ref="A1:B1"/>
    <mergeCell ref="D1:E1"/>
    <mergeCell ref="G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C35AE-AD2C-E140-9C25-6FE1D12B43DE}">
  <dimension ref="A1:X25"/>
  <sheetViews>
    <sheetView topLeftCell="D1" workbookViewId="0">
      <selection activeCell="D29" sqref="D29"/>
    </sheetView>
  </sheetViews>
  <sheetFormatPr defaultColWidth="10.6640625" defaultRowHeight="16" x14ac:dyDescent="0.4"/>
  <sheetData>
    <row r="1" spans="1:24" x14ac:dyDescent="0.4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4">
      <c r="A2" s="5"/>
      <c r="B2" s="5" t="s">
        <v>39</v>
      </c>
      <c r="C2" s="5" t="s">
        <v>40</v>
      </c>
      <c r="D2" s="5" t="s">
        <v>41</v>
      </c>
      <c r="E2" s="5" t="s">
        <v>11</v>
      </c>
      <c r="F2" s="5" t="s">
        <v>12</v>
      </c>
      <c r="G2" s="5" t="s">
        <v>42</v>
      </c>
      <c r="H2" s="5" t="s">
        <v>43</v>
      </c>
      <c r="I2" s="5" t="s">
        <v>44</v>
      </c>
      <c r="J2" s="5" t="s">
        <v>45</v>
      </c>
      <c r="K2" s="5" t="s">
        <v>46</v>
      </c>
      <c r="L2" s="5" t="s">
        <v>47</v>
      </c>
      <c r="M2" s="5" t="s">
        <v>48</v>
      </c>
      <c r="N2" s="5" t="s">
        <v>49</v>
      </c>
      <c r="O2" s="5" t="s">
        <v>50</v>
      </c>
      <c r="P2" s="5" t="s">
        <v>51</v>
      </c>
      <c r="Q2" s="5" t="s">
        <v>52</v>
      </c>
      <c r="R2" s="5" t="s">
        <v>53</v>
      </c>
      <c r="S2" s="5" t="s">
        <v>54</v>
      </c>
      <c r="T2" s="5" t="s">
        <v>55</v>
      </c>
      <c r="U2" s="5" t="s">
        <v>56</v>
      </c>
      <c r="V2" s="5" t="s">
        <v>57</v>
      </c>
      <c r="W2" s="5" t="s">
        <v>58</v>
      </c>
      <c r="X2" s="5" t="s">
        <v>59</v>
      </c>
    </row>
    <row r="3" spans="1:24" x14ac:dyDescent="0.4">
      <c r="A3" s="5" t="s">
        <v>39</v>
      </c>
      <c r="B3" s="6"/>
      <c r="C3" s="7">
        <v>150</v>
      </c>
      <c r="D3" s="7">
        <v>56</v>
      </c>
      <c r="E3" s="7">
        <v>134</v>
      </c>
      <c r="F3" s="7">
        <v>110</v>
      </c>
      <c r="G3" s="7">
        <v>60</v>
      </c>
      <c r="H3" s="7">
        <v>17</v>
      </c>
      <c r="I3" s="7">
        <v>124</v>
      </c>
      <c r="J3" s="7">
        <v>56</v>
      </c>
      <c r="K3" s="7">
        <v>81</v>
      </c>
      <c r="L3" s="7">
        <v>79</v>
      </c>
      <c r="M3" s="7">
        <v>50</v>
      </c>
      <c r="N3" s="7">
        <v>152</v>
      </c>
      <c r="O3" s="7">
        <v>180</v>
      </c>
      <c r="P3" s="7">
        <v>109</v>
      </c>
      <c r="Q3" s="7">
        <v>164</v>
      </c>
      <c r="R3" s="7">
        <v>166</v>
      </c>
      <c r="S3" s="7">
        <v>83</v>
      </c>
      <c r="T3" s="7">
        <v>78</v>
      </c>
      <c r="U3" s="7">
        <v>139</v>
      </c>
      <c r="V3" s="7">
        <v>31</v>
      </c>
      <c r="W3" s="7">
        <v>12</v>
      </c>
      <c r="X3" s="7">
        <v>96</v>
      </c>
    </row>
    <row r="4" spans="1:24" x14ac:dyDescent="0.4">
      <c r="A4" s="5" t="s">
        <v>40</v>
      </c>
      <c r="B4" s="8">
        <v>150</v>
      </c>
      <c r="C4" s="6"/>
      <c r="D4" s="7">
        <v>206</v>
      </c>
      <c r="E4" s="7">
        <v>16</v>
      </c>
      <c r="F4" s="7">
        <v>50</v>
      </c>
      <c r="G4" s="7">
        <v>210</v>
      </c>
      <c r="H4" s="7">
        <v>167</v>
      </c>
      <c r="I4" s="7">
        <v>136</v>
      </c>
      <c r="J4" s="7">
        <v>89</v>
      </c>
      <c r="K4" s="7">
        <v>131</v>
      </c>
      <c r="L4" s="7">
        <v>67</v>
      </c>
      <c r="M4" s="7">
        <v>200</v>
      </c>
      <c r="N4" s="7">
        <v>32</v>
      </c>
      <c r="O4" s="7">
        <v>25</v>
      </c>
      <c r="P4" s="7">
        <v>180</v>
      </c>
      <c r="Q4" s="7">
        <v>122</v>
      </c>
      <c r="R4" s="7">
        <v>47</v>
      </c>
      <c r="S4" s="7">
        <v>233</v>
      </c>
      <c r="T4" s="7">
        <v>228</v>
      </c>
      <c r="U4" s="7">
        <v>289</v>
      </c>
      <c r="V4" s="7">
        <v>181</v>
      </c>
      <c r="W4" s="7">
        <v>159</v>
      </c>
      <c r="X4" s="7">
        <v>161</v>
      </c>
    </row>
    <row r="5" spans="1:24" x14ac:dyDescent="0.4">
      <c r="A5" s="5" t="s">
        <v>41</v>
      </c>
      <c r="B5" s="7">
        <v>56</v>
      </c>
      <c r="C5" s="8">
        <v>206</v>
      </c>
      <c r="D5" s="6"/>
      <c r="E5" s="7">
        <v>184</v>
      </c>
      <c r="F5" s="7">
        <v>162</v>
      </c>
      <c r="G5" s="7">
        <v>39</v>
      </c>
      <c r="H5" s="7">
        <v>72</v>
      </c>
      <c r="I5" s="7">
        <v>172</v>
      </c>
      <c r="J5" s="7">
        <v>111</v>
      </c>
      <c r="K5" s="7">
        <v>61</v>
      </c>
      <c r="L5" s="7">
        <v>133</v>
      </c>
      <c r="M5" s="7">
        <v>104</v>
      </c>
      <c r="N5" s="7">
        <v>183</v>
      </c>
      <c r="O5" s="7">
        <v>225</v>
      </c>
      <c r="P5" s="7">
        <v>160</v>
      </c>
      <c r="Q5" s="7">
        <v>215</v>
      </c>
      <c r="R5" s="7">
        <v>213</v>
      </c>
      <c r="S5" s="7">
        <v>63</v>
      </c>
      <c r="T5" s="7">
        <v>27</v>
      </c>
      <c r="U5" s="7">
        <v>82</v>
      </c>
      <c r="V5" s="7">
        <v>66</v>
      </c>
      <c r="W5" s="7">
        <v>40</v>
      </c>
      <c r="X5" s="7">
        <v>148</v>
      </c>
    </row>
    <row r="6" spans="1:24" x14ac:dyDescent="0.4">
      <c r="A6" s="5" t="s">
        <v>11</v>
      </c>
      <c r="B6" s="7">
        <v>134</v>
      </c>
      <c r="C6" s="7">
        <v>16</v>
      </c>
      <c r="D6" s="8">
        <v>184</v>
      </c>
      <c r="E6" s="6"/>
      <c r="F6" s="7">
        <v>36</v>
      </c>
      <c r="G6" s="7">
        <v>198</v>
      </c>
      <c r="H6" s="7">
        <v>150</v>
      </c>
      <c r="I6" s="7">
        <v>122</v>
      </c>
      <c r="J6" s="7">
        <v>75</v>
      </c>
      <c r="K6" s="7">
        <v>220</v>
      </c>
      <c r="L6" s="7">
        <v>54</v>
      </c>
      <c r="M6" s="7">
        <v>183</v>
      </c>
      <c r="N6" s="7">
        <v>18</v>
      </c>
      <c r="O6" s="7">
        <v>40</v>
      </c>
      <c r="P6" s="7">
        <v>171</v>
      </c>
      <c r="Q6" s="7">
        <v>108</v>
      </c>
      <c r="R6" s="7">
        <v>33</v>
      </c>
      <c r="S6" s="7">
        <v>222</v>
      </c>
      <c r="T6" s="7">
        <v>211</v>
      </c>
      <c r="U6" s="7">
        <v>274</v>
      </c>
      <c r="V6" s="7">
        <v>171</v>
      </c>
      <c r="W6" s="7">
        <v>145</v>
      </c>
      <c r="X6" s="7">
        <v>144</v>
      </c>
    </row>
    <row r="7" spans="1:24" x14ac:dyDescent="0.4">
      <c r="A7" s="5" t="s">
        <v>12</v>
      </c>
      <c r="B7" s="7">
        <v>110</v>
      </c>
      <c r="C7" s="7">
        <v>50</v>
      </c>
      <c r="D7" s="7">
        <v>162</v>
      </c>
      <c r="E7" s="8">
        <v>36</v>
      </c>
      <c r="F7" s="9"/>
      <c r="G7" s="7">
        <v>174</v>
      </c>
      <c r="H7" s="7">
        <v>125</v>
      </c>
      <c r="I7" s="7">
        <v>98</v>
      </c>
      <c r="J7" s="7">
        <v>51</v>
      </c>
      <c r="K7" s="7">
        <v>196</v>
      </c>
      <c r="L7" s="7">
        <v>29</v>
      </c>
      <c r="M7" s="7">
        <v>158</v>
      </c>
      <c r="N7" s="7">
        <v>34</v>
      </c>
      <c r="O7" s="7">
        <v>75</v>
      </c>
      <c r="P7" s="7">
        <v>146</v>
      </c>
      <c r="Q7" s="7">
        <v>83</v>
      </c>
      <c r="R7" s="7">
        <v>64</v>
      </c>
      <c r="S7" s="7">
        <v>198</v>
      </c>
      <c r="T7" s="7">
        <v>186</v>
      </c>
      <c r="U7" s="7">
        <v>217</v>
      </c>
      <c r="V7" s="7">
        <v>147</v>
      </c>
      <c r="W7" s="7">
        <v>121</v>
      </c>
      <c r="X7" s="7">
        <v>120</v>
      </c>
    </row>
    <row r="8" spans="1:24" x14ac:dyDescent="0.4">
      <c r="A8" s="5" t="s">
        <v>42</v>
      </c>
      <c r="B8" s="7">
        <v>60</v>
      </c>
      <c r="C8" s="7">
        <v>210</v>
      </c>
      <c r="D8" s="7">
        <v>39</v>
      </c>
      <c r="E8" s="7">
        <v>198</v>
      </c>
      <c r="F8" s="8">
        <v>174</v>
      </c>
      <c r="G8" s="9"/>
      <c r="H8" s="7">
        <v>77</v>
      </c>
      <c r="I8" s="7">
        <v>180</v>
      </c>
      <c r="J8" s="7">
        <v>124</v>
      </c>
      <c r="K8" s="7">
        <v>22</v>
      </c>
      <c r="L8" s="7">
        <v>146</v>
      </c>
      <c r="M8" s="7">
        <v>110</v>
      </c>
      <c r="N8" s="7">
        <v>196</v>
      </c>
      <c r="O8" s="7">
        <v>237</v>
      </c>
      <c r="P8" s="7">
        <v>166</v>
      </c>
      <c r="Q8" s="7">
        <v>229</v>
      </c>
      <c r="R8" s="7">
        <v>226</v>
      </c>
      <c r="S8" s="7">
        <v>24</v>
      </c>
      <c r="T8" s="7">
        <v>65</v>
      </c>
      <c r="U8" s="7">
        <v>44</v>
      </c>
      <c r="V8" s="7">
        <v>32</v>
      </c>
      <c r="W8" s="7">
        <v>59</v>
      </c>
      <c r="X8" s="7">
        <v>154</v>
      </c>
    </row>
    <row r="9" spans="1:24" x14ac:dyDescent="0.4">
      <c r="A9" s="5" t="s">
        <v>43</v>
      </c>
      <c r="B9" s="7">
        <v>17</v>
      </c>
      <c r="C9" s="7">
        <v>167</v>
      </c>
      <c r="D9" s="7">
        <v>72</v>
      </c>
      <c r="E9" s="7">
        <v>150</v>
      </c>
      <c r="F9" s="7">
        <v>125</v>
      </c>
      <c r="G9" s="8">
        <v>77</v>
      </c>
      <c r="H9" s="6"/>
      <c r="I9" s="7">
        <v>104</v>
      </c>
      <c r="J9" s="7">
        <v>76</v>
      </c>
      <c r="K9" s="7">
        <v>99</v>
      </c>
      <c r="L9" s="7">
        <v>97</v>
      </c>
      <c r="M9" s="7">
        <v>33</v>
      </c>
      <c r="N9" s="7">
        <v>147</v>
      </c>
      <c r="O9" s="7">
        <v>188</v>
      </c>
      <c r="P9" s="7">
        <v>89</v>
      </c>
      <c r="Q9" s="7">
        <v>163</v>
      </c>
      <c r="R9" s="7">
        <v>177</v>
      </c>
      <c r="S9" s="7">
        <v>101</v>
      </c>
      <c r="T9" s="7">
        <v>97</v>
      </c>
      <c r="U9" s="7">
        <v>124</v>
      </c>
      <c r="V9" s="7">
        <v>50</v>
      </c>
      <c r="W9" s="7">
        <v>31</v>
      </c>
      <c r="X9" s="7">
        <v>78</v>
      </c>
    </row>
    <row r="10" spans="1:24" x14ac:dyDescent="0.4">
      <c r="A10" s="5" t="s">
        <v>44</v>
      </c>
      <c r="B10" s="7">
        <v>124</v>
      </c>
      <c r="C10" s="7">
        <v>136</v>
      </c>
      <c r="D10" s="7">
        <v>172</v>
      </c>
      <c r="E10" s="7">
        <v>122</v>
      </c>
      <c r="F10" s="7">
        <v>98</v>
      </c>
      <c r="G10" s="7">
        <v>180</v>
      </c>
      <c r="H10" s="8">
        <v>104</v>
      </c>
      <c r="I10" s="6"/>
      <c r="J10" s="7">
        <v>83</v>
      </c>
      <c r="K10" s="7">
        <v>164</v>
      </c>
      <c r="L10" s="7">
        <v>70</v>
      </c>
      <c r="M10" s="7">
        <v>73</v>
      </c>
      <c r="N10" s="7">
        <v>120</v>
      </c>
      <c r="O10" s="7">
        <v>161</v>
      </c>
      <c r="P10" s="7">
        <v>50</v>
      </c>
      <c r="Q10" s="7">
        <v>60</v>
      </c>
      <c r="R10" s="7">
        <v>149</v>
      </c>
      <c r="S10" s="7">
        <v>167</v>
      </c>
      <c r="T10" s="7">
        <v>197</v>
      </c>
      <c r="U10" s="7">
        <v>162</v>
      </c>
      <c r="V10" s="7">
        <v>143</v>
      </c>
      <c r="W10" s="7">
        <v>131</v>
      </c>
      <c r="X10" s="7">
        <v>26</v>
      </c>
    </row>
    <row r="11" spans="1:24" x14ac:dyDescent="0.4">
      <c r="A11" s="5" t="s">
        <v>45</v>
      </c>
      <c r="B11" s="7">
        <v>56</v>
      </c>
      <c r="C11" s="7">
        <v>89</v>
      </c>
      <c r="D11" s="7">
        <v>111</v>
      </c>
      <c r="E11" s="7">
        <v>75</v>
      </c>
      <c r="F11" s="7">
        <v>51</v>
      </c>
      <c r="G11" s="7">
        <v>124</v>
      </c>
      <c r="H11" s="7">
        <v>76</v>
      </c>
      <c r="I11" s="8">
        <v>83</v>
      </c>
      <c r="J11" s="6"/>
      <c r="K11" s="7">
        <v>146</v>
      </c>
      <c r="L11" s="7">
        <v>23</v>
      </c>
      <c r="M11" s="7">
        <v>108</v>
      </c>
      <c r="N11" s="7">
        <v>73</v>
      </c>
      <c r="O11" s="7">
        <v>114</v>
      </c>
      <c r="P11" s="7">
        <v>138</v>
      </c>
      <c r="Q11" s="7">
        <v>105</v>
      </c>
      <c r="R11" s="7">
        <v>103</v>
      </c>
      <c r="S11" s="7">
        <v>148</v>
      </c>
      <c r="T11" s="7">
        <v>136</v>
      </c>
      <c r="U11" s="7">
        <v>167</v>
      </c>
      <c r="V11" s="7">
        <v>97</v>
      </c>
      <c r="W11" s="7">
        <v>71</v>
      </c>
      <c r="X11" s="7">
        <v>71</v>
      </c>
    </row>
    <row r="12" spans="1:24" x14ac:dyDescent="0.4">
      <c r="A12" s="5" t="s">
        <v>46</v>
      </c>
      <c r="B12" s="7">
        <v>81</v>
      </c>
      <c r="C12" s="7">
        <v>131</v>
      </c>
      <c r="D12" s="7">
        <v>61</v>
      </c>
      <c r="E12" s="7">
        <v>220</v>
      </c>
      <c r="F12" s="7">
        <v>196</v>
      </c>
      <c r="G12" s="7">
        <v>22</v>
      </c>
      <c r="H12" s="7">
        <v>99</v>
      </c>
      <c r="I12" s="7">
        <v>164</v>
      </c>
      <c r="J12" s="8">
        <v>146</v>
      </c>
      <c r="K12" s="6"/>
      <c r="L12" s="7">
        <v>166</v>
      </c>
      <c r="M12" s="7">
        <v>95</v>
      </c>
      <c r="N12" s="7">
        <v>216</v>
      </c>
      <c r="O12" s="7">
        <v>259</v>
      </c>
      <c r="P12" s="7">
        <v>149</v>
      </c>
      <c r="Q12" s="7">
        <v>223</v>
      </c>
      <c r="R12" s="7">
        <v>248</v>
      </c>
      <c r="S12" s="7">
        <v>11</v>
      </c>
      <c r="T12" s="7">
        <v>85</v>
      </c>
      <c r="U12" s="7">
        <v>43</v>
      </c>
      <c r="V12" s="7">
        <v>41</v>
      </c>
      <c r="W12" s="7">
        <v>81</v>
      </c>
      <c r="X12" s="7">
        <v>137</v>
      </c>
    </row>
    <row r="13" spans="1:24" x14ac:dyDescent="0.4">
      <c r="A13" s="5" t="s">
        <v>47</v>
      </c>
      <c r="B13" s="7">
        <v>79</v>
      </c>
      <c r="C13" s="7">
        <v>67</v>
      </c>
      <c r="D13" s="7">
        <v>133</v>
      </c>
      <c r="E13" s="7">
        <v>54</v>
      </c>
      <c r="F13" s="7">
        <v>29</v>
      </c>
      <c r="G13" s="7">
        <v>146</v>
      </c>
      <c r="H13" s="7">
        <v>97</v>
      </c>
      <c r="I13" s="7">
        <v>70</v>
      </c>
      <c r="J13" s="7">
        <v>23</v>
      </c>
      <c r="K13" s="8">
        <v>166</v>
      </c>
      <c r="L13" s="9"/>
      <c r="M13" s="7">
        <v>130</v>
      </c>
      <c r="N13" s="7">
        <v>51</v>
      </c>
      <c r="O13" s="7">
        <v>92</v>
      </c>
      <c r="P13" s="7">
        <v>118</v>
      </c>
      <c r="Q13" s="7">
        <v>85</v>
      </c>
      <c r="R13" s="7">
        <v>81</v>
      </c>
      <c r="S13" s="7">
        <v>169</v>
      </c>
      <c r="T13" s="7">
        <v>158</v>
      </c>
      <c r="U13" s="7">
        <v>189</v>
      </c>
      <c r="V13" s="7">
        <v>119</v>
      </c>
      <c r="W13" s="7">
        <v>92</v>
      </c>
      <c r="X13" s="7">
        <v>91</v>
      </c>
    </row>
    <row r="14" spans="1:24" x14ac:dyDescent="0.4">
      <c r="A14" s="5" t="s">
        <v>48</v>
      </c>
      <c r="B14" s="7">
        <v>50</v>
      </c>
      <c r="C14" s="7">
        <v>200</v>
      </c>
      <c r="D14" s="7">
        <v>104</v>
      </c>
      <c r="E14" s="7">
        <v>183</v>
      </c>
      <c r="F14" s="7">
        <v>158</v>
      </c>
      <c r="G14" s="7">
        <v>110</v>
      </c>
      <c r="H14" s="7">
        <v>33</v>
      </c>
      <c r="I14" s="7">
        <v>73</v>
      </c>
      <c r="J14" s="7">
        <v>108</v>
      </c>
      <c r="K14" s="7">
        <v>95</v>
      </c>
      <c r="L14" s="8">
        <v>130</v>
      </c>
      <c r="M14" s="9"/>
      <c r="N14" s="7">
        <v>181</v>
      </c>
      <c r="O14" s="7">
        <v>222</v>
      </c>
      <c r="P14" s="7">
        <v>60</v>
      </c>
      <c r="Q14" s="7">
        <v>133</v>
      </c>
      <c r="R14" s="7">
        <v>211</v>
      </c>
      <c r="S14" s="7">
        <v>106</v>
      </c>
      <c r="T14" s="7">
        <v>129</v>
      </c>
      <c r="U14" s="7">
        <v>94</v>
      </c>
      <c r="V14" s="7">
        <v>83</v>
      </c>
      <c r="W14" s="7">
        <v>63</v>
      </c>
      <c r="X14" s="7">
        <v>48</v>
      </c>
    </row>
    <row r="15" spans="1:24" x14ac:dyDescent="0.4">
      <c r="A15" s="5" t="s">
        <v>49</v>
      </c>
      <c r="B15" s="7">
        <v>152</v>
      </c>
      <c r="C15" s="7">
        <v>32</v>
      </c>
      <c r="D15" s="7">
        <v>183</v>
      </c>
      <c r="E15" s="7">
        <v>18</v>
      </c>
      <c r="F15" s="7">
        <v>34</v>
      </c>
      <c r="G15" s="7">
        <v>196</v>
      </c>
      <c r="H15" s="7">
        <v>147</v>
      </c>
      <c r="I15" s="7">
        <v>120</v>
      </c>
      <c r="J15" s="7">
        <v>73</v>
      </c>
      <c r="K15" s="7">
        <v>216</v>
      </c>
      <c r="L15" s="7">
        <v>51</v>
      </c>
      <c r="M15" s="8">
        <v>181</v>
      </c>
      <c r="N15" s="6"/>
      <c r="O15" s="7">
        <v>57</v>
      </c>
      <c r="P15" s="7">
        <v>168</v>
      </c>
      <c r="Q15" s="7">
        <v>105</v>
      </c>
      <c r="R15" s="7">
        <v>44</v>
      </c>
      <c r="S15" s="7">
        <v>219</v>
      </c>
      <c r="T15" s="7">
        <v>208</v>
      </c>
      <c r="U15" s="7">
        <v>239</v>
      </c>
      <c r="V15" s="7">
        <v>153</v>
      </c>
      <c r="W15" s="7">
        <v>142</v>
      </c>
      <c r="X15" s="7">
        <v>141</v>
      </c>
    </row>
    <row r="16" spans="1:24" x14ac:dyDescent="0.4">
      <c r="A16" s="5" t="s">
        <v>50</v>
      </c>
      <c r="B16" s="7">
        <v>180</v>
      </c>
      <c r="C16" s="7">
        <v>25</v>
      </c>
      <c r="D16" s="7">
        <v>225</v>
      </c>
      <c r="E16" s="7">
        <v>40</v>
      </c>
      <c r="F16" s="7">
        <v>75</v>
      </c>
      <c r="G16" s="7">
        <v>237</v>
      </c>
      <c r="H16" s="7">
        <v>188</v>
      </c>
      <c r="I16" s="7">
        <v>161</v>
      </c>
      <c r="J16" s="7">
        <v>114</v>
      </c>
      <c r="K16" s="7">
        <v>259</v>
      </c>
      <c r="L16" s="7">
        <v>92</v>
      </c>
      <c r="M16" s="7">
        <v>222</v>
      </c>
      <c r="N16" s="8">
        <v>57</v>
      </c>
      <c r="O16" s="6"/>
      <c r="P16" s="7">
        <v>209</v>
      </c>
      <c r="Q16" s="7">
        <v>146</v>
      </c>
      <c r="R16" s="7">
        <v>72</v>
      </c>
      <c r="S16" s="7">
        <v>260</v>
      </c>
      <c r="T16" s="7">
        <v>249</v>
      </c>
      <c r="U16" s="7">
        <v>312</v>
      </c>
      <c r="V16" s="7">
        <v>209</v>
      </c>
      <c r="W16" s="7">
        <v>183</v>
      </c>
      <c r="X16" s="7">
        <v>186</v>
      </c>
    </row>
    <row r="17" spans="1:24" x14ac:dyDescent="0.4">
      <c r="A17" s="5" t="s">
        <v>51</v>
      </c>
      <c r="B17" s="7">
        <v>109</v>
      </c>
      <c r="C17" s="7">
        <v>180</v>
      </c>
      <c r="D17" s="7">
        <v>160</v>
      </c>
      <c r="E17" s="7">
        <v>171</v>
      </c>
      <c r="F17" s="7">
        <v>146</v>
      </c>
      <c r="G17" s="7">
        <v>166</v>
      </c>
      <c r="H17" s="7">
        <v>89</v>
      </c>
      <c r="I17" s="7">
        <v>50</v>
      </c>
      <c r="J17" s="7">
        <v>138</v>
      </c>
      <c r="K17" s="7">
        <v>149</v>
      </c>
      <c r="L17" s="7">
        <v>118</v>
      </c>
      <c r="M17" s="7">
        <v>60</v>
      </c>
      <c r="N17" s="7">
        <v>168</v>
      </c>
      <c r="O17" s="8">
        <v>209</v>
      </c>
      <c r="P17" s="6"/>
      <c r="Q17" s="7">
        <v>109</v>
      </c>
      <c r="R17" s="7">
        <v>198</v>
      </c>
      <c r="S17" s="7">
        <v>160</v>
      </c>
      <c r="T17" s="7">
        <v>186</v>
      </c>
      <c r="U17" s="7">
        <v>148</v>
      </c>
      <c r="V17" s="7">
        <v>129</v>
      </c>
      <c r="W17" s="7">
        <v>120</v>
      </c>
      <c r="X17" s="7">
        <v>62</v>
      </c>
    </row>
    <row r="18" spans="1:24" x14ac:dyDescent="0.4">
      <c r="A18" s="5" t="s">
        <v>52</v>
      </c>
      <c r="B18" s="7">
        <v>164</v>
      </c>
      <c r="C18" s="7">
        <v>122</v>
      </c>
      <c r="D18" s="7">
        <v>215</v>
      </c>
      <c r="E18" s="7">
        <v>108</v>
      </c>
      <c r="F18" s="7">
        <v>83</v>
      </c>
      <c r="G18" s="7">
        <v>229</v>
      </c>
      <c r="H18" s="7">
        <v>163</v>
      </c>
      <c r="I18" s="7">
        <v>60</v>
      </c>
      <c r="J18" s="7">
        <v>105</v>
      </c>
      <c r="K18" s="7">
        <v>223</v>
      </c>
      <c r="L18" s="7">
        <v>85</v>
      </c>
      <c r="M18" s="7">
        <v>133</v>
      </c>
      <c r="N18" s="7">
        <v>105</v>
      </c>
      <c r="O18" s="7">
        <v>146</v>
      </c>
      <c r="P18" s="8">
        <v>109</v>
      </c>
      <c r="Q18" s="6"/>
      <c r="R18" s="7">
        <v>135</v>
      </c>
      <c r="S18" s="7">
        <v>234</v>
      </c>
      <c r="T18" s="7">
        <v>240</v>
      </c>
      <c r="U18" s="7">
        <v>221</v>
      </c>
      <c r="V18" s="7">
        <v>201</v>
      </c>
      <c r="W18" s="7">
        <v>175</v>
      </c>
      <c r="X18" s="7">
        <v>85</v>
      </c>
    </row>
    <row r="19" spans="1:24" x14ac:dyDescent="0.4">
      <c r="A19" s="5" t="s">
        <v>53</v>
      </c>
      <c r="B19" s="7">
        <v>166</v>
      </c>
      <c r="C19" s="7">
        <v>47</v>
      </c>
      <c r="D19" s="7">
        <v>213</v>
      </c>
      <c r="E19" s="7">
        <v>33</v>
      </c>
      <c r="F19" s="7">
        <v>64</v>
      </c>
      <c r="G19" s="7">
        <v>226</v>
      </c>
      <c r="H19" s="7">
        <v>177</v>
      </c>
      <c r="I19" s="7">
        <v>149</v>
      </c>
      <c r="J19" s="7">
        <v>103</v>
      </c>
      <c r="K19" s="7">
        <v>248</v>
      </c>
      <c r="L19" s="7">
        <v>81</v>
      </c>
      <c r="M19" s="7">
        <v>211</v>
      </c>
      <c r="N19" s="7">
        <v>44</v>
      </c>
      <c r="O19" s="7">
        <v>72</v>
      </c>
      <c r="P19" s="7">
        <v>198</v>
      </c>
      <c r="Q19" s="8">
        <v>135</v>
      </c>
      <c r="R19" s="6"/>
      <c r="S19" s="7">
        <v>249</v>
      </c>
      <c r="T19" s="7">
        <v>238</v>
      </c>
      <c r="U19" s="7">
        <v>301</v>
      </c>
      <c r="V19" s="7">
        <v>199</v>
      </c>
      <c r="W19" s="7">
        <v>172</v>
      </c>
      <c r="X19" s="7">
        <v>175</v>
      </c>
    </row>
    <row r="20" spans="1:24" x14ac:dyDescent="0.4">
      <c r="A20" s="5" t="s">
        <v>54</v>
      </c>
      <c r="B20" s="7">
        <v>83</v>
      </c>
      <c r="C20" s="7">
        <v>233</v>
      </c>
      <c r="D20" s="7">
        <v>63</v>
      </c>
      <c r="E20" s="7">
        <v>222</v>
      </c>
      <c r="F20" s="7">
        <v>198</v>
      </c>
      <c r="G20" s="7">
        <v>24</v>
      </c>
      <c r="H20" s="7">
        <v>101</v>
      </c>
      <c r="I20" s="7">
        <v>167</v>
      </c>
      <c r="J20" s="7">
        <v>148</v>
      </c>
      <c r="K20" s="7">
        <v>11</v>
      </c>
      <c r="L20" s="7">
        <v>169</v>
      </c>
      <c r="M20" s="7">
        <v>106</v>
      </c>
      <c r="N20" s="7">
        <v>219</v>
      </c>
      <c r="O20" s="7">
        <v>260</v>
      </c>
      <c r="P20" s="7">
        <v>160</v>
      </c>
      <c r="Q20" s="7">
        <v>234</v>
      </c>
      <c r="R20" s="8">
        <v>249</v>
      </c>
      <c r="S20" s="9"/>
      <c r="T20" s="7">
        <v>87</v>
      </c>
      <c r="U20" s="7">
        <v>21</v>
      </c>
      <c r="V20" s="7">
        <v>44</v>
      </c>
      <c r="W20" s="7">
        <v>83</v>
      </c>
      <c r="X20" s="7">
        <v>127</v>
      </c>
    </row>
    <row r="21" spans="1:24" x14ac:dyDescent="0.4">
      <c r="A21" s="5" t="s">
        <v>55</v>
      </c>
      <c r="B21" s="7">
        <v>78</v>
      </c>
      <c r="C21" s="7">
        <v>228</v>
      </c>
      <c r="D21" s="7">
        <v>27</v>
      </c>
      <c r="E21" s="7">
        <v>211</v>
      </c>
      <c r="F21" s="7">
        <v>186</v>
      </c>
      <c r="G21" s="7">
        <v>65</v>
      </c>
      <c r="H21" s="7">
        <v>97</v>
      </c>
      <c r="I21" s="7">
        <v>197</v>
      </c>
      <c r="J21" s="7">
        <v>136</v>
      </c>
      <c r="K21" s="7">
        <v>85</v>
      </c>
      <c r="L21" s="7">
        <v>158</v>
      </c>
      <c r="M21" s="7">
        <v>129</v>
      </c>
      <c r="N21" s="7">
        <v>208</v>
      </c>
      <c r="O21" s="7">
        <v>249</v>
      </c>
      <c r="P21" s="7">
        <v>186</v>
      </c>
      <c r="Q21" s="7">
        <v>240</v>
      </c>
      <c r="R21" s="7">
        <v>238</v>
      </c>
      <c r="S21" s="8">
        <v>87</v>
      </c>
      <c r="T21" s="9"/>
      <c r="U21" s="7">
        <v>108</v>
      </c>
      <c r="V21" s="7">
        <v>92</v>
      </c>
      <c r="W21" s="7">
        <v>66</v>
      </c>
      <c r="X21" s="7">
        <v>174</v>
      </c>
    </row>
    <row r="22" spans="1:24" x14ac:dyDescent="0.4">
      <c r="A22" s="5" t="s">
        <v>56</v>
      </c>
      <c r="B22" s="7">
        <v>139</v>
      </c>
      <c r="C22" s="7">
        <v>289</v>
      </c>
      <c r="D22" s="7">
        <v>82</v>
      </c>
      <c r="E22" s="7">
        <v>274</v>
      </c>
      <c r="F22" s="7">
        <v>217</v>
      </c>
      <c r="G22" s="7">
        <v>44</v>
      </c>
      <c r="H22" s="7">
        <v>124</v>
      </c>
      <c r="I22" s="7">
        <v>162</v>
      </c>
      <c r="J22" s="7">
        <v>167</v>
      </c>
      <c r="K22" s="7">
        <v>43</v>
      </c>
      <c r="L22" s="7">
        <v>189</v>
      </c>
      <c r="M22" s="7">
        <v>94</v>
      </c>
      <c r="N22" s="7">
        <v>239</v>
      </c>
      <c r="O22" s="7">
        <v>312</v>
      </c>
      <c r="P22" s="7">
        <v>148</v>
      </c>
      <c r="Q22" s="7">
        <v>221</v>
      </c>
      <c r="R22" s="7">
        <v>301</v>
      </c>
      <c r="S22" s="7">
        <v>21</v>
      </c>
      <c r="T22" s="8">
        <v>108</v>
      </c>
      <c r="U22" s="9"/>
      <c r="V22" s="7">
        <v>75</v>
      </c>
      <c r="W22" s="7">
        <v>102</v>
      </c>
      <c r="X22" s="7">
        <v>136</v>
      </c>
    </row>
    <row r="23" spans="1:24" x14ac:dyDescent="0.4">
      <c r="A23" s="5" t="s">
        <v>57</v>
      </c>
      <c r="B23" s="7">
        <v>31</v>
      </c>
      <c r="C23" s="7">
        <v>181</v>
      </c>
      <c r="D23" s="7">
        <v>66</v>
      </c>
      <c r="E23" s="7">
        <v>171</v>
      </c>
      <c r="F23" s="7">
        <v>147</v>
      </c>
      <c r="G23" s="7">
        <v>32</v>
      </c>
      <c r="H23" s="7">
        <v>50</v>
      </c>
      <c r="I23" s="7">
        <v>143</v>
      </c>
      <c r="J23" s="7">
        <v>97</v>
      </c>
      <c r="K23" s="7">
        <v>41</v>
      </c>
      <c r="L23" s="7">
        <v>119</v>
      </c>
      <c r="M23" s="7">
        <v>83</v>
      </c>
      <c r="N23" s="7">
        <v>153</v>
      </c>
      <c r="O23" s="7">
        <v>209</v>
      </c>
      <c r="P23" s="7">
        <v>129</v>
      </c>
      <c r="Q23" s="7">
        <v>201</v>
      </c>
      <c r="R23" s="7">
        <v>199</v>
      </c>
      <c r="S23" s="7">
        <v>44</v>
      </c>
      <c r="T23" s="7">
        <v>92</v>
      </c>
      <c r="U23" s="8">
        <v>75</v>
      </c>
      <c r="V23" s="6"/>
      <c r="W23" s="7">
        <v>41</v>
      </c>
      <c r="X23" s="7">
        <v>117</v>
      </c>
    </row>
    <row r="24" spans="1:24" x14ac:dyDescent="0.4">
      <c r="A24" s="5" t="s">
        <v>58</v>
      </c>
      <c r="B24" s="7">
        <v>12</v>
      </c>
      <c r="C24" s="7">
        <v>159</v>
      </c>
      <c r="D24" s="7">
        <v>40</v>
      </c>
      <c r="E24" s="7">
        <v>145</v>
      </c>
      <c r="F24" s="7">
        <v>121</v>
      </c>
      <c r="G24" s="7">
        <v>59</v>
      </c>
      <c r="H24" s="7">
        <v>31</v>
      </c>
      <c r="I24" s="7">
        <v>131</v>
      </c>
      <c r="J24" s="7">
        <v>71</v>
      </c>
      <c r="K24" s="7">
        <v>81</v>
      </c>
      <c r="L24" s="7">
        <v>92</v>
      </c>
      <c r="M24" s="7">
        <v>63</v>
      </c>
      <c r="N24" s="7">
        <v>142</v>
      </c>
      <c r="O24" s="7">
        <v>183</v>
      </c>
      <c r="P24" s="7">
        <v>120</v>
      </c>
      <c r="Q24" s="7">
        <v>175</v>
      </c>
      <c r="R24" s="7">
        <v>172</v>
      </c>
      <c r="S24" s="7">
        <v>83</v>
      </c>
      <c r="T24" s="7">
        <v>66</v>
      </c>
      <c r="U24" s="7">
        <v>102</v>
      </c>
      <c r="V24" s="8">
        <v>41</v>
      </c>
      <c r="W24" s="6"/>
      <c r="X24" s="10">
        <v>108</v>
      </c>
    </row>
    <row r="25" spans="1:24" x14ac:dyDescent="0.4">
      <c r="A25" s="5" t="s">
        <v>59</v>
      </c>
      <c r="B25" s="7">
        <v>96</v>
      </c>
      <c r="C25" s="7">
        <v>161</v>
      </c>
      <c r="D25" s="7">
        <v>148</v>
      </c>
      <c r="E25" s="7">
        <v>144</v>
      </c>
      <c r="F25" s="7">
        <v>120</v>
      </c>
      <c r="G25" s="7">
        <v>154</v>
      </c>
      <c r="H25" s="7">
        <v>78</v>
      </c>
      <c r="I25" s="7">
        <v>26</v>
      </c>
      <c r="J25" s="7">
        <v>71</v>
      </c>
      <c r="K25" s="7">
        <v>137</v>
      </c>
      <c r="L25" s="7">
        <v>91</v>
      </c>
      <c r="M25" s="7">
        <v>48</v>
      </c>
      <c r="N25" s="7">
        <v>141</v>
      </c>
      <c r="O25" s="7">
        <v>186</v>
      </c>
      <c r="P25" s="7">
        <v>62</v>
      </c>
      <c r="Q25" s="7">
        <v>85</v>
      </c>
      <c r="R25" s="7">
        <v>175</v>
      </c>
      <c r="S25" s="7">
        <v>127</v>
      </c>
      <c r="T25" s="7">
        <v>174</v>
      </c>
      <c r="U25" s="7">
        <v>136</v>
      </c>
      <c r="V25" s="7">
        <v>117</v>
      </c>
      <c r="W25" s="8">
        <v>108</v>
      </c>
      <c r="X25" s="6"/>
    </row>
  </sheetData>
  <sheetProtection algorithmName="SHA-512" hashValue="CYPyMEGo8VgwtVphZVIYM5XtSI3ozjGHcjGKoCZQQl4BbR+TQSZ+nPL2s4pHeBuK0HCS6f8oCfrb8FrrFVPBoA==" saltValue="4F3AT6cOBuZUQ1YXG+1vt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FORMA</vt:lpstr>
      <vt:lpstr>cijene goriva</vt:lpstr>
      <vt:lpstr>PUTARINA</vt:lpstr>
      <vt:lpstr>DESTINACIJE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Vido Radovic</dc:creator>
  <cp:lastModifiedBy>Igor</cp:lastModifiedBy>
  <cp:lastPrinted>2025-09-23T14:21:07Z</cp:lastPrinted>
  <dcterms:created xsi:type="dcterms:W3CDTF">2025-09-23T11:26:39Z</dcterms:created>
  <dcterms:modified xsi:type="dcterms:W3CDTF">2025-09-24T08:08:02Z</dcterms:modified>
</cp:coreProperties>
</file>